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X:\Public\Executive\Spay Neuter\Application Development\"/>
    </mc:Choice>
  </mc:AlternateContent>
  <xr:revisionPtr revIDLastSave="0" documentId="8_{D1D29992-BA95-4664-A742-23C12FACB9E2}" xr6:coauthVersionLast="47" xr6:coauthVersionMax="47" xr10:uidLastSave="{00000000-0000-0000-0000-000000000000}"/>
  <bookViews>
    <workbookView xWindow="-120" yWindow="-120" windowWidth="29040" windowHeight="15720" activeTab="2" xr2:uid="{3C5246CC-76EF-413F-9083-6BD544AEAD90}"/>
  </bookViews>
  <sheets>
    <sheet name="START HERE" sheetId="2" r:id="rId1"/>
    <sheet name="Tab 1 - Applicant Info" sheetId="1" r:id="rId2"/>
    <sheet name="Tab 2 - Project Proposal" sheetId="7" r:id="rId3"/>
    <sheet name="Tab 3 - Adjustments" sheetId="5" r:id="rId4"/>
    <sheet name="Tab 4 - Data" sheetId="3" r:id="rId5"/>
    <sheet name="Tab 5 - Attestation" sheetId="6" r:id="rId6"/>
  </sheets>
  <definedNames>
    <definedName name="_xlnm.Print_Area" localSheetId="0">'START HERE'!$A$1:$I$48</definedName>
    <definedName name="_xlnm.Print_Area" localSheetId="1">'Tab 1 - Applicant Info'!$A$1:$D$74</definedName>
    <definedName name="_xlnm.Print_Area" localSheetId="2">'Tab 2 - Project Proposal'!$A$1:$K$96</definedName>
    <definedName name="_xlnm.Print_Area" localSheetId="3">'Tab 3 - Adjustments'!$A$1:$J$45</definedName>
    <definedName name="_xlnm.Print_Area" localSheetId="4">'Tab 4 - Data'!$A$1:$I$46</definedName>
    <definedName name="_xlnm.Print_Area" localSheetId="5">'Tab 5 - Attestation'!$A$1:$I$34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5" l="1"/>
  <c r="F21" i="5"/>
  <c r="U4" i="7"/>
  <c r="U6" i="7" s="1"/>
  <c r="U3" i="7" s="1"/>
  <c r="U5" i="7" l="1"/>
  <c r="U2" i="7" s="1"/>
  <c r="U8" i="7" s="1"/>
  <c r="H16" i="5" s="1"/>
  <c r="H18" i="5"/>
  <c r="H17" i="5"/>
  <c r="U9" i="7" l="1"/>
  <c r="F23" i="5"/>
  <c r="H23" i="5" s="1"/>
  <c r="H24" i="5" s="1"/>
  <c r="C33" i="6"/>
  <c r="K16" i="6"/>
  <c r="K10" i="6"/>
  <c r="K7" i="6"/>
  <c r="K4" i="6"/>
  <c r="Z9" i="3"/>
  <c r="B49" i="1"/>
  <c r="K20" i="6" l="1"/>
</calcChain>
</file>

<file path=xl/sharedStrings.xml><?xml version="1.0" encoding="utf-8"?>
<sst xmlns="http://schemas.openxmlformats.org/spreadsheetml/2006/main" count="379" uniqueCount="255">
  <si>
    <t>WV Spay Neuter Assistance Program</t>
  </si>
  <si>
    <t>1. Complete all tabs of this Spay Neuter Application.</t>
  </si>
  <si>
    <t>N/A</t>
  </si>
  <si>
    <t>Attachments may be submitted in the following formats: .pdf, .xls, .xlsx, .doc, .docx, .rtf, .txt, .jpg, .png, and .tif.</t>
  </si>
  <si>
    <t>Please do not submit attachments in .wpd format. Please contact WVDA for questions regarding the acceptibility of other file formats. WVDA will not click on links to files, such as files stored on Google Drive.</t>
  </si>
  <si>
    <t>Yes</t>
  </si>
  <si>
    <t>No</t>
  </si>
  <si>
    <t>Application and Ranking</t>
  </si>
  <si>
    <t>Tab 1 - Applicant Information</t>
  </si>
  <si>
    <t>1.1. Contact Information</t>
  </si>
  <si>
    <t>Individual:</t>
  </si>
  <si>
    <t>Position:</t>
  </si>
  <si>
    <t>Executive Director (if applicable)</t>
  </si>
  <si>
    <t>*If additional space is needed, attach a separate list.</t>
  </si>
  <si>
    <t>501(c)(3) - Public</t>
  </si>
  <si>
    <t>501(c)(3) - Private</t>
  </si>
  <si>
    <t>Government</t>
  </si>
  <si>
    <t>public funding costs, such as vehicles, salaries, maintenance, etc.</t>
  </si>
  <si>
    <t>Check here if intake/outcome data is N/A (e.g. if you have no intake facility)</t>
  </si>
  <si>
    <t>Specify facility type:</t>
  </si>
  <si>
    <t>Dogs</t>
  </si>
  <si>
    <t>Cats</t>
  </si>
  <si>
    <t>Barbour</t>
  </si>
  <si>
    <t>Berkeley</t>
  </si>
  <si>
    <t>Boone</t>
  </si>
  <si>
    <t>Braxton</t>
  </si>
  <si>
    <t>Brooke</t>
  </si>
  <si>
    <t>Cabell</t>
  </si>
  <si>
    <t>Calhoun</t>
  </si>
  <si>
    <t>Clay</t>
  </si>
  <si>
    <t>Doddridge</t>
  </si>
  <si>
    <t>Fayette</t>
  </si>
  <si>
    <t>Gilmer</t>
  </si>
  <si>
    <t>Grant</t>
  </si>
  <si>
    <t>Greenbrier</t>
  </si>
  <si>
    <t>Hampshire</t>
  </si>
  <si>
    <t>Hancock</t>
  </si>
  <si>
    <t>Hardy</t>
  </si>
  <si>
    <t>Harrison</t>
  </si>
  <si>
    <t>Jackson</t>
  </si>
  <si>
    <t>Jefferson</t>
  </si>
  <si>
    <t>Kanawha</t>
  </si>
  <si>
    <t>Lewis</t>
  </si>
  <si>
    <t>Lincoln</t>
  </si>
  <si>
    <t>Logan</t>
  </si>
  <si>
    <t>Marion</t>
  </si>
  <si>
    <t>Marshall</t>
  </si>
  <si>
    <t>Mason</t>
  </si>
  <si>
    <t>McDowell</t>
  </si>
  <si>
    <t>Mercer</t>
  </si>
  <si>
    <t>Mineral</t>
  </si>
  <si>
    <t>Mingo</t>
  </si>
  <si>
    <t>Monongalia</t>
  </si>
  <si>
    <t>Monroe</t>
  </si>
  <si>
    <t>Morgan</t>
  </si>
  <si>
    <t>Nicholas</t>
  </si>
  <si>
    <t>Ohio</t>
  </si>
  <si>
    <t>Pendleton</t>
  </si>
  <si>
    <t>Pleasants</t>
  </si>
  <si>
    <t>Pocahontas</t>
  </si>
  <si>
    <t>Preston</t>
  </si>
  <si>
    <t>Putnam</t>
  </si>
  <si>
    <t>Raleigh</t>
  </si>
  <si>
    <t>Randolph</t>
  </si>
  <si>
    <t>Ritchie</t>
  </si>
  <si>
    <t>Roane</t>
  </si>
  <si>
    <t>Summers</t>
  </si>
  <si>
    <t>Taylor</t>
  </si>
  <si>
    <t>Tucker</t>
  </si>
  <si>
    <t>Tyler</t>
  </si>
  <si>
    <t>Upshur</t>
  </si>
  <si>
    <t>Wayne</t>
  </si>
  <si>
    <t>Webster</t>
  </si>
  <si>
    <t>Wetzel</t>
  </si>
  <si>
    <t>Wirt</t>
  </si>
  <si>
    <t>Wood</t>
  </si>
  <si>
    <t>Wyoming</t>
  </si>
  <si>
    <t>County (select from drop-down list):</t>
  </si>
  <si>
    <t>Your Name</t>
  </si>
  <si>
    <t>Date</t>
  </si>
  <si>
    <t>Position</t>
  </si>
  <si>
    <t>on behalf of</t>
  </si>
  <si>
    <t>Veterinarian or Vet Agency:</t>
  </si>
  <si>
    <t>This section collects information regarding any previous participation in the WVDA spay neuter program (W. Va. C.S.R. §61-24-1 et seq.). Applicants should provide data for the most recent year a grant was awarded, even if they did not receive a grant in the immediately preceding year. All data provided by applicants will be verified by WVDA.</t>
  </si>
  <si>
    <t>Tab 4 - Statistical Data (for statistical purposes only)</t>
  </si>
  <si>
    <t>Tab 5 - Attestation</t>
  </si>
  <si>
    <t>Tab 2 - Project Proposal</t>
  </si>
  <si>
    <t>This tab collects information regarding the project you propose to carry out using the WVDA grant funds for which you are applying.</t>
  </si>
  <si>
    <t>(If additional space is needed, attach a separate sheet)</t>
  </si>
  <si>
    <t>Line 2</t>
  </si>
  <si>
    <t>City, State, Zip</t>
  </si>
  <si>
    <t>Average rabies vaccination incident to spay/neuter (if not included above)</t>
  </si>
  <si>
    <t>4.1. General</t>
  </si>
  <si>
    <t>4.1.a. Type of organization (select from drop-down list)</t>
  </si>
  <si>
    <t>4.1.c. Total spay-neuter grant money received (other than WVDA) in the last two complete years:</t>
  </si>
  <si>
    <t>4.1.d. Total funding, if any, received from County Commission(s) in the last full year. Include all</t>
  </si>
  <si>
    <r>
      <t xml:space="preserve">For assistance, e-mail </t>
    </r>
    <r>
      <rPr>
        <u/>
        <sz val="11"/>
        <color rgb="FF0000FF"/>
        <rFont val="Times New Roman"/>
        <family val="1"/>
      </rPr>
      <t>spayneuter@wvda.us</t>
    </r>
    <r>
      <rPr>
        <sz val="11"/>
        <rFont val="Times New Roman"/>
        <family val="1"/>
      </rPr>
      <t xml:space="preserve"> or telephone Andrew Yost at (304) 389-9750 or Connie Shoemaker at (304) 538-2397.</t>
    </r>
  </si>
  <si>
    <t xml:space="preserve">   1. Have you completed all tabs of this Spay Neuter Application?</t>
  </si>
  <si>
    <r>
      <t xml:space="preserve">   3. If the applicant is a 501(c)(3) entity, have you attached a </t>
    </r>
    <r>
      <rPr>
        <b/>
        <sz val="11"/>
        <color theme="1"/>
        <rFont val="Times New Roman"/>
        <family val="1"/>
      </rPr>
      <t>signed</t>
    </r>
    <r>
      <rPr>
        <sz val="11"/>
        <color theme="1"/>
        <rFont val="Times New Roman"/>
        <family val="1"/>
      </rPr>
      <t>, true copy of your most recent IRS Form 990, 990-EZ or 990-N as submitted to the IRS?</t>
    </r>
  </si>
  <si>
    <t xml:space="preserve">   4. Have you attached your animal welfare policies or procedures?</t>
  </si>
  <si>
    <t xml:space="preserve">   5. If you will require owners or caretakers to apply for a voucher, have you attached the application you will use?</t>
  </si>
  <si>
    <t xml:space="preserve">   6. If you will operate a voucher program, have you attached a sample voucher?</t>
  </si>
  <si>
    <t xml:space="preserve">   • By submitting this form, I certify and attest that the information provided in all tabs, attachments, and supporting documentation is true and accurate to the best of my knowledge.</t>
  </si>
  <si>
    <t xml:space="preserve">   • I further attest that I have read and understand the Spay Neuter Legislative Rule (West Virginia Code of State Rules Title 61, Article 24).</t>
  </si>
  <si>
    <r>
      <t xml:space="preserve">   2. Have you attached your latest financial statement, annual budget, or current balance sheet? </t>
    </r>
    <r>
      <rPr>
        <b/>
        <sz val="11"/>
        <color theme="1"/>
        <rFont val="Times New Roman"/>
        <family val="1"/>
      </rPr>
      <t>Please do not send bank statements.</t>
    </r>
  </si>
  <si>
    <t>INSTRUCTIONS</t>
  </si>
  <si>
    <t>2. Attach the following documents:</t>
  </si>
  <si>
    <r>
      <t xml:space="preserve">   a. Applicant's latest financial statement, annual budget, or current balance sheet </t>
    </r>
    <r>
      <rPr>
        <b/>
        <sz val="11"/>
        <color theme="1"/>
        <rFont val="Times New Roman"/>
        <family val="1"/>
      </rPr>
      <t>(PLEASE DO NOT SEND BANK STATEMENTS)</t>
    </r>
    <r>
      <rPr>
        <sz val="11"/>
        <color theme="1"/>
        <rFont val="Times New Roman"/>
        <family val="1"/>
      </rPr>
      <t>;</t>
    </r>
  </si>
  <si>
    <t xml:space="preserve">   b. If applicant is a 501(c)(3) entity, a signed, true copy of your most recent IRS Form 990, 990-EZ, or 990-N, as submitted to the IRS;</t>
  </si>
  <si>
    <t xml:space="preserve">   c. Applicant's animal welfare policies and procedures;</t>
  </si>
  <si>
    <t xml:space="preserve">   d. Sample individual application (if using); and</t>
  </si>
  <si>
    <t xml:space="preserve">   e. Sample voucher (if using).</t>
  </si>
  <si>
    <r>
      <t xml:space="preserve">3. Return completed application and all attachments by e-mailing to </t>
    </r>
    <r>
      <rPr>
        <u/>
        <sz val="11"/>
        <color rgb="FF0000FF"/>
        <rFont val="Times New Roman"/>
        <family val="1"/>
      </rPr>
      <t>spayneuter@wvda.us</t>
    </r>
    <r>
      <rPr>
        <sz val="11"/>
        <rFont val="Times New Roman"/>
        <family val="1"/>
      </rPr>
      <t>. Only digital applications in .xls or .xlsx format will be accepted. No paper applications will be considered. PDF versions of this application will not be considered.</t>
    </r>
  </si>
  <si>
    <t>4.2.a. Voucher assisted</t>
  </si>
  <si>
    <t>4.2.b. Low-Income Restricted Program voucher assisted</t>
  </si>
  <si>
    <t>4.2.c. TNVR</t>
  </si>
  <si>
    <t>4.2. Total Alterations (Last 12 months)</t>
  </si>
  <si>
    <t>For data purposes, WVDA is interested in tracking the impact of the WVSNP on euthanasia rates. To the extent that you have euthanasia statistics for your county, please provide them here.</t>
  </si>
  <si>
    <t>4.4. Animal Intake (Last 12 months)</t>
  </si>
  <si>
    <t>4.4.a. Stray</t>
  </si>
  <si>
    <t>4.4.b. Surrendered</t>
  </si>
  <si>
    <t>4.4.c. Rescue/Transfer</t>
  </si>
  <si>
    <t>4.4.d. Born at shelter</t>
  </si>
  <si>
    <t>4.4.e. Turned away</t>
  </si>
  <si>
    <t>4.5. Animal Outcome (Last 12 months)</t>
  </si>
  <si>
    <t>4.5.a. Reclaimed</t>
  </si>
  <si>
    <t>4.5.b. Adopted</t>
  </si>
  <si>
    <t>4.5.c. Euthanized for space</t>
  </si>
  <si>
    <t>4.5.d. Other euthanizations</t>
  </si>
  <si>
    <t>4.5.e. Rescue/Transfer</t>
  </si>
  <si>
    <t>4.5.f. Died/Lost in shelter</t>
  </si>
  <si>
    <t>4.3. County Animal Outcome (Last year)</t>
  </si>
  <si>
    <t>4.3.a. Your county</t>
  </si>
  <si>
    <t>4.3.b. Euthanized in county</t>
  </si>
  <si>
    <t>4.3.c. Source of this data (e.g. County Commission records, etc.)</t>
  </si>
  <si>
    <t>Will your program include a Low-Income Restricted Program?</t>
  </si>
  <si>
    <r>
      <t xml:space="preserve">Please see the FAQ at </t>
    </r>
    <r>
      <rPr>
        <u/>
        <sz val="11"/>
        <color rgb="FF0000FF"/>
        <rFont val="Times New Roman"/>
        <family val="1"/>
      </rPr>
      <t>https://agriculture.wv.gov/wvsnp-faq/</t>
    </r>
    <r>
      <rPr>
        <sz val="11"/>
        <rFont val="Times New Roman"/>
        <family val="1"/>
      </rPr>
      <t>.</t>
    </r>
  </si>
  <si>
    <t>Thank you for your interest in the West Virginia Spay Neuter Assistance Program. This application is for 501(c)(3) and governmental entities. Individual pet owners are not eligible for direct funding from WVDA.</t>
  </si>
  <si>
    <r>
      <t xml:space="preserve">Please read the </t>
    </r>
    <r>
      <rPr>
        <u/>
        <sz val="11"/>
        <color rgb="FF0000FF"/>
        <rFont val="Times New Roman"/>
        <family val="1"/>
      </rPr>
      <t>legislative rule</t>
    </r>
    <r>
      <rPr>
        <sz val="11"/>
        <color theme="1"/>
        <rFont val="Times New Roman"/>
        <family val="1"/>
      </rPr>
      <t xml:space="preserve"> before applying. Note that under the rule, veterinarians performing spay neuter services must be licensed and doing business in the state of West Virginia.</t>
    </r>
  </si>
  <si>
    <r>
      <t xml:space="preserve">Note that this file may not be compatible with Google Sheets. For best results, use Microsoft Excel. </t>
    </r>
    <r>
      <rPr>
        <sz val="11"/>
        <color theme="1"/>
        <rFont val="Times New Roman"/>
        <family val="1"/>
      </rPr>
      <t>If you are unable to enter data in a cell with data protection, please provide the data in an e-mail.</t>
    </r>
  </si>
  <si>
    <t>1.1.a. Applicant Entity's Name:</t>
  </si>
  <si>
    <t>1.2. Public Information</t>
  </si>
  <si>
    <t>1.3. Eligibility</t>
  </si>
  <si>
    <t>1.3.b. Are you incorporated in, and in good standing with, the state of West Virginia?</t>
  </si>
  <si>
    <t>1.3.c. Do you have your principal place of business in the state of West Virginia?</t>
  </si>
  <si>
    <t>1.3.d. Do you have a 501(c)(3) status under the federal Internal Revenue Code?</t>
  </si>
  <si>
    <t>1.3.e. Do you provide or facilitate spay neuter services by a veterinarian to the general public?</t>
  </si>
  <si>
    <t>1.3.f. Do you rescue stray, abandoned or feral animals and provide or facilitate adoptions services for the animals to the general public?</t>
  </si>
  <si>
    <t>1.3.g. Do you advocate and further effective means for the propagation of humane principles to prevent animal cruelty, abuse, neglect and overpopulation?</t>
  </si>
  <si>
    <t>1.3.h. Are you a county or municipal shelter or animal control agency?</t>
  </si>
  <si>
    <t>1.3.a. Are you a governmental entity? (If "yes," skip to 1.3.h.)</t>
  </si>
  <si>
    <t>1.4. Business Information</t>
  </si>
  <si>
    <t>1.4.a. FEIN (Federal Employer Identification Number):</t>
  </si>
  <si>
    <t>1.4.b. Business Registration Account Number (From W. Va. State Tax Department) (501(c)(3) organizations only):</t>
  </si>
  <si>
    <t>1.4.c. Description of applicant's business, mission or purpose:</t>
  </si>
  <si>
    <t>1.2.e. E-mail for citizen inquiries (optional):</t>
  </si>
  <si>
    <t>Applications that are complete, including all required attachments, may receive priority for early funding consideration.</t>
  </si>
  <si>
    <t>Does your organization operate a high-volume, low-cost clinic?</t>
  </si>
  <si>
    <t xml:space="preserve">   7. Are there any yellow-highlighted fields in this application remaining?</t>
  </si>
  <si>
    <t>Cat Spay</t>
  </si>
  <si>
    <t>Cat Neuter</t>
  </si>
  <si>
    <t>Dog Spay</t>
  </si>
  <si>
    <t>Dog Neuter</t>
  </si>
  <si>
    <t>Community Cat Neuter</t>
  </si>
  <si>
    <t>Community Cat Spay</t>
  </si>
  <si>
    <t>Estimated Percentage of Total Procedures:</t>
  </si>
  <si>
    <t>2.1. Grant Request.</t>
  </si>
  <si>
    <t>2.1.a. Select a Standard Grant Package:</t>
  </si>
  <si>
    <t>2.5. Adoption Fees</t>
  </si>
  <si>
    <t>2.7. Clinic Preference</t>
  </si>
  <si>
    <t>2.8. Previous Projects</t>
  </si>
  <si>
    <t>2.8.b. What year was the most recent WVDA grant awarded?</t>
  </si>
  <si>
    <t>Average Cost per:</t>
  </si>
  <si>
    <t>Tab 3 - Adjustments</t>
  </si>
  <si>
    <t>2.8.f. Has the applicant satisfied its reporting requirements from all prior years?</t>
  </si>
  <si>
    <t>1.2.b. Please check if you wish to be included in voluntary publications:</t>
  </si>
  <si>
    <t>1.2.c. Website (optional):</t>
  </si>
  <si>
    <t>1.2.d. Facebook (optional):</t>
  </si>
  <si>
    <t>2.2. Project Budget</t>
  </si>
  <si>
    <t>&lt;$5,000.00</t>
  </si>
  <si>
    <t>If requesting less than $5,000.00, please specify:</t>
  </si>
  <si>
    <t>2.2.a. Will a voucher system be used to deliver spay and neuter services?</t>
  </si>
  <si>
    <t>2.2.b. What are your estimated costs for this project?</t>
  </si>
  <si>
    <t>2.4. List All Counties Served:</t>
  </si>
  <si>
    <t>Low-Income Restricted Programs, defined by W. Va. C.S.R. §61-24-3.11, are grantee-run programs which provide free spay or neuter services to owners or caretakers currently receiving assistance from at least one of the following state and federal public assistance programs: The Supplemental Nutrition Assistance Program (SNAP); Medicaid; Supplemental Security Income (SSI); The West Virginia Low Income Energy Assistance Program (LIEAP); Social Security Disability; Temporary Assistance for Needy Families (TANF); Aid to Families with Dependent Children (AFDC); Children's Health Insurance Program (CHIP); or Low Income Veterans Assistance under 38 U.S.C. § 2044. See the FAQs for more information and requirements.</t>
  </si>
  <si>
    <t>1.2.a. Public-facing Phone Number:</t>
  </si>
  <si>
    <t>Information provided by applicants may be used by the department in all of the following ways: 
(a) A public-facing phone number for each grantee may be published or released to the public;
(b) The optional information provided in sections 1.2.b through e may be used by the department to publicize the WVSNP and its grantees through various media; and
(c) Because the department is an agency of State government, all information submitted by applicants is public information and subject to public disclosure at any time, for any reason.</t>
  </si>
  <si>
    <t>This file may not be compatible with Google Sheets. For best results, use Microsoft Excel. If you are unable to enter data in this section, please include the data in your e-mail.</t>
  </si>
  <si>
    <t>1.4.d. Listing of applicant's officers and executive director (if applicable):*</t>
  </si>
  <si>
    <t>2.7.e. What amount of the grant was spent?</t>
  </si>
  <si>
    <t>Please read this section and check the box below to express your understanding and agreement.</t>
  </si>
  <si>
    <t>The WVSNP Legislative Rule prohibits grantees from charging a fee incident to adoption to cover spay or neuter services paid for under WVSNP. If such a fee is charged, the spay or neuter services are not eligible for reimbursement. This means that, if your organization offers for adoption any animal spayed or neutered with WVSNP funds:</t>
  </si>
  <si>
    <t>(a) You may not apply any of the adoption fee for such animal to the cost of the spay or neuter procedure;</t>
  </si>
  <si>
    <t>(b) If you normally do apply part of your adoption fees to the cost of a spay or neuter procedure, you must reduce your adoption fee an equivalent amount for all animals spayed or neutered with WVSNP funds, unless you can document equivalent offsetting expenses; and</t>
  </si>
  <si>
    <t>(c) You should be wary of advertising that a portion of your adoption fees cover the cost of a spay or neuter procedure and, if appropriate, you should add a disclaimer that this does not apply to animals spayed or neutered with WVSNP funds.</t>
  </si>
  <si>
    <t>By checking the box, I understand and agree to the above statement.</t>
  </si>
  <si>
    <t>2.6. Low-Income Restricted Programs</t>
  </si>
  <si>
    <t xml:space="preserve">Each year, WVDA faces the task of accommodating a variable number of requests, each of which may vary in amount, using a variable amount of available funds. This Tab explains how WVDA will deal with (1) the scenario if the total amount requested by eligible applicants substantially exceeds the total available funds, and (2) the scenario if the total available funds substantially exceeds the total amount requested by eligible applicants. </t>
  </si>
  <si>
    <t>Community Cats</t>
  </si>
  <si>
    <t>4.1.b. Is TNVR (Trap, Neuter, Vaccinate, Release) part of your program?</t>
  </si>
  <si>
    <t>All funding is subject to Legislative appropriation, availability, and administrative discretion.</t>
  </si>
  <si>
    <t>If applicant has not submitted all required annual reports, applicant will be ineligible for further grant awards from WVSNP. Please submit all outstanding annual reports as soon as possible.</t>
  </si>
  <si>
    <t>3.1.b. If applicant will operate a Low-Income Restricted Program, add 1 point.</t>
  </si>
  <si>
    <t>3.1.c. If applicant operates a high-volume, low-cost clinic, add 1 point.</t>
  </si>
  <si>
    <t>3.1.d. If applicant has had at least one prior WVSNP award and spent at least 90% of its most recent WVSNP award, add 1 point.</t>
  </si>
  <si>
    <t>3.1.d.1. Most recent grant award amount (2.8.d)</t>
  </si>
  <si>
    <t>3.1.d.2. Most recent total expenditures (2.8.e)</t>
  </si>
  <si>
    <t>3.1.d.3. Percentage of Funds Spent</t>
  </si>
  <si>
    <t>3.1.e. Priority (Sum of 3.1.a, 3.1.b, 3.1.c, and 3.1.d):</t>
  </si>
  <si>
    <t>Step 1: If applicant is requesting $5,000.00 or less, WVDA will endeavor to make no reduction.</t>
  </si>
  <si>
    <t>Step 2: If WVDA determines it is necessary to reduce grant requests, grant requests for all applicants with a priority of "0" will be reduced by $2,500.00.</t>
  </si>
  <si>
    <t>Step 3: If there is still not sufficient funding to cover all requests, then grant requests for all applicants with a priority of "1" will be reduced by $2,500.00.</t>
  </si>
  <si>
    <t>Step 4: If there is still not sufficient funding to cover all requests, then grant requests for all applicants with a priority of "2" will be reduced by $2,500.00.</t>
  </si>
  <si>
    <t>Step 5: If there is still not sufficient funding to cover all requests, then grant requests for all applicants with a priority of "3" will be reduced by $2,500.00.</t>
  </si>
  <si>
    <t>Step 6: If there is still not sufficient funding to cover all requests, then grant requests for all applicants with priority of "4" will be reduced by $2,500.00.</t>
  </si>
  <si>
    <t>Step 7: If there is still not sufficient funding to cover all requests, then grant requests for all applicants with priority of "5" will be reduced by $2,500.00.</t>
  </si>
  <si>
    <t>Step 8: If there is still not sufficient funding to cover all requests, then repeat steps 2-7 until there is sufficient funding.</t>
  </si>
  <si>
    <t>Step 9: In the unlikely event that all requests have been reduced to $5,000.00 or below and there is still not sufficient funding to cover all requests, then all grant requests will be reduced by $1,000.00 until there is sufficient funding.</t>
  </si>
  <si>
    <t>No match is required. However, match will be a factor if adjusting awards up or down. See Tab 3. Please note that transportation and van rental expenses are eligible for credit to matching funds if reported upon invoicing.</t>
  </si>
  <si>
    <t>2.1.b. Matching Funds to be Provided by Applicant</t>
  </si>
  <si>
    <t>&lt;-- Grant Request</t>
  </si>
  <si>
    <t>&lt;-- 20% of project</t>
  </si>
  <si>
    <t>&lt;-- 40% of project</t>
  </si>
  <si>
    <t>No Match</t>
  </si>
  <si>
    <t>&lt;-- Amount of Match</t>
  </si>
  <si>
    <t>&lt;-- Level of Match</t>
  </si>
  <si>
    <t>3.1.a. If applicant will provide Level II Match, add 2 points. If applicant will provide Level I Match, add 1 point.</t>
  </si>
  <si>
    <t xml:space="preserve"> • Note: This tab is informational only. No action is needed from the applicant.</t>
  </si>
  <si>
    <t xml:space="preserve"> • The applicant is recommended to read through the information on this tab.</t>
  </si>
  <si>
    <t xml:space="preserve"> • If any changes to the blue fields are needed, please go back to Tab 2.</t>
  </si>
  <si>
    <t>3.1. Procedure for Reducing Grant Requests</t>
  </si>
  <si>
    <t>Ideally, grant requests will not have to be reduced. However, if the total amount requested by eligible applicants substantially exceeds the total available funds, it may be necessary to award eligible applicants an amount less than their request. This section explains how WVDA will reduce grant requests, if necessary.</t>
  </si>
  <si>
    <t xml:space="preserve">3.1.f. This is the adjustment procedure WVDA will use to reduce grant requests: </t>
  </si>
  <si>
    <t>Required fields have yellow fill and turn green once complete.</t>
  </si>
  <si>
    <t>If a required field does not apply to you, mark it "N/A."</t>
  </si>
  <si>
    <t>2.8.a. Has the applicant been the recipient of any previous grants from West Virginia Department of Agriculture (WVDA)? (If no, skip to next tab.)</t>
  </si>
  <si>
    <t>2.8.c. Most recent WVDA Award Number:</t>
  </si>
  <si>
    <t>2.8.d. What was the most recent grant amount awarded, including any amendments?</t>
  </si>
  <si>
    <t>Estimated percentages must add to 100%.</t>
  </si>
  <si>
    <t>1.4.e. Projected operating budget for most recent fiscal year:</t>
  </si>
  <si>
    <t>2.3. Name all veterinarians or vet agencies expected to provide spay and neuter services for your WVSNP project:</t>
  </si>
  <si>
    <t>1.1.b. Entity Type:</t>
  </si>
  <si>
    <t>1.1.c. Physical Address                                                   Line 1</t>
  </si>
  <si>
    <t>1.1.d. Mailing Address                                                     Line 1</t>
  </si>
  <si>
    <t>1.1.e. County</t>
  </si>
  <si>
    <t>1.1.f. Primary Contact Person:</t>
  </si>
  <si>
    <t>1.1.g. Contact Salutation</t>
  </si>
  <si>
    <t>1.1.h. Contact Phone Number:</t>
  </si>
  <si>
    <t>1.1.i. Contact E-mail Address:</t>
  </si>
  <si>
    <t>Please note that all requests are subject to review of application, eligibility, funds availability, and other contingencies. Awards may be adjusted up or down by WVDA (see Tab 3). No funding is guaranteed.</t>
  </si>
  <si>
    <t>West Virginia Spay Neuter Assistance Program Application - FY26</t>
  </si>
  <si>
    <t>FY 2026</t>
  </si>
  <si>
    <t>Location (City, State) [MUST BE WV]</t>
  </si>
  <si>
    <t>*Award amounts may be subject to further reductions based on past performance.</t>
  </si>
  <si>
    <r>
      <rPr>
        <sz val="11"/>
        <rFont val="Calibri"/>
        <family val="2"/>
        <scheme val="minor"/>
      </rPr>
      <t xml:space="preserve">If you have any questions about adoption fees, please contact </t>
    </r>
    <r>
      <rPr>
        <u/>
        <sz val="11"/>
        <color theme="10"/>
        <rFont val="Calibri"/>
        <family val="2"/>
        <scheme val="minor"/>
      </rPr>
      <t>spayneuter@wvda.us.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</si>
</sst>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00\-0000000"/>
    <numFmt numFmtId="165" formatCode="0000\-0000"/>
    <numFmt numFmtId="166" formatCode="&quot;$&quot;#,##0.00"/>
  </numFmts>
  <fonts count="10" x14ac:knownFonts="1">
    <font>
      <sz val="11"/>
      <color theme="1"/>
      <name val="Calibri"/>
      <family val="2"/>
      <scheme val="minor"/>
    </font>
    <font>
      <b/>
      <sz val="11"/>
      <color theme="1"/>
      <name val="Times New Roman"/>
      <family val="1"/>
    </font>
    <font>
      <sz val="11"/>
      <color theme="1"/>
      <name val="Times New Roman"/>
      <family val="1"/>
    </font>
    <font>
      <u/>
      <sz val="11"/>
      <color rgb="FF0000FF"/>
      <name val="Times New Roman"/>
      <family val="1"/>
    </font>
    <font>
      <sz val="11"/>
      <name val="Times New Roman"/>
      <family val="1"/>
    </font>
    <font>
      <sz val="11"/>
      <color rgb="FFC00000"/>
      <name val="Times New Roman"/>
      <family val="1"/>
    </font>
    <font>
      <sz val="11"/>
      <color theme="1"/>
      <name val="Calibri"/>
      <family val="2"/>
      <scheme val="minor"/>
    </font>
    <font>
      <i/>
      <sz val="11"/>
      <color theme="1"/>
      <name val="Times New Roman"/>
      <family val="1"/>
    </font>
    <font>
      <u/>
      <sz val="11"/>
      <color theme="10"/>
      <name val="Calibri"/>
      <family val="2"/>
      <scheme val="minor"/>
    </font>
    <font>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4" fontId="6" fillId="0" borderId="0" applyFont="0" applyFill="0" applyBorder="0" applyAlignment="0" applyProtection="0"/>
    <xf numFmtId="9" fontId="6" fillId="0" borderId="0" applyFont="0" applyFill="0" applyBorder="0" applyAlignment="0" applyProtection="0"/>
    <xf numFmtId="0" fontId="8" fillId="0" borderId="0" applyNumberFormat="0" applyFill="0" applyBorder="0" applyAlignment="0" applyProtection="0"/>
  </cellStyleXfs>
  <cellXfs count="178">
    <xf numFmtId="0" fontId="0" fillId="0" borderId="0" xfId="0"/>
    <xf numFmtId="0" fontId="2" fillId="0" borderId="0" xfId="0" applyFont="1"/>
    <xf numFmtId="0" fontId="2" fillId="0" borderId="0" xfId="0" applyFont="1" applyProtection="1">
      <protection locked="0"/>
    </xf>
    <xf numFmtId="0" fontId="2" fillId="2" borderId="0" xfId="0" applyFont="1" applyFill="1"/>
    <xf numFmtId="0" fontId="1" fillId="2" borderId="0" xfId="0" applyFont="1" applyFill="1"/>
    <xf numFmtId="0" fontId="2" fillId="2" borderId="0" xfId="0" applyFont="1" applyFill="1" applyAlignment="1">
      <alignment wrapText="1"/>
    </xf>
    <xf numFmtId="0" fontId="5" fillId="2" borderId="0" xfId="0" applyFont="1" applyFill="1"/>
    <xf numFmtId="0" fontId="0" fillId="2" borderId="0" xfId="0" applyFill="1"/>
    <xf numFmtId="0" fontId="0" fillId="2" borderId="11" xfId="0" applyFill="1" applyBorder="1"/>
    <xf numFmtId="0" fontId="0" fillId="2" borderId="12" xfId="0" applyFill="1" applyBorder="1"/>
    <xf numFmtId="0" fontId="0" fillId="2" borderId="15" xfId="0" applyFill="1" applyBorder="1"/>
    <xf numFmtId="0" fontId="0" fillId="0" borderId="0" xfId="0" applyProtection="1">
      <protection locked="0"/>
    </xf>
    <xf numFmtId="0" fontId="2" fillId="2" borderId="13" xfId="0" applyFont="1" applyFill="1" applyBorder="1"/>
    <xf numFmtId="0" fontId="2" fillId="2" borderId="15" xfId="0" applyFont="1" applyFill="1" applyBorder="1"/>
    <xf numFmtId="0" fontId="2" fillId="2" borderId="14" xfId="0" applyFont="1" applyFill="1" applyBorder="1"/>
    <xf numFmtId="0" fontId="2" fillId="2" borderId="2" xfId="0" applyFont="1" applyFill="1" applyBorder="1"/>
    <xf numFmtId="0" fontId="2" fillId="2" borderId="11" xfId="0" applyFont="1" applyFill="1" applyBorder="1"/>
    <xf numFmtId="0" fontId="2" fillId="2" borderId="3" xfId="0" applyFont="1" applyFill="1" applyBorder="1"/>
    <xf numFmtId="0" fontId="2" fillId="2" borderId="6" xfId="0" applyFont="1" applyFill="1" applyBorder="1"/>
    <xf numFmtId="0" fontId="2" fillId="2" borderId="12" xfId="0" applyFont="1" applyFill="1" applyBorder="1"/>
    <xf numFmtId="0" fontId="2" fillId="2" borderId="4" xfId="0" applyFont="1" applyFill="1" applyBorder="1"/>
    <xf numFmtId="0" fontId="2" fillId="2" borderId="5" xfId="0" applyFont="1" applyFill="1" applyBorder="1"/>
    <xf numFmtId="0" fontId="2" fillId="2" borderId="7" xfId="0" applyFont="1" applyFill="1" applyBorder="1"/>
    <xf numFmtId="0" fontId="1" fillId="0" borderId="0" xfId="0" applyFont="1" applyAlignment="1">
      <alignment horizontal="center" vertical="center"/>
    </xf>
    <xf numFmtId="0" fontId="1" fillId="2" borderId="2" xfId="0" applyFont="1" applyFill="1" applyBorder="1"/>
    <xf numFmtId="0" fontId="1" fillId="0" borderId="0" xfId="0" applyFont="1" applyAlignment="1">
      <alignment vertical="center"/>
    </xf>
    <xf numFmtId="0" fontId="1" fillId="0" borderId="0" xfId="0" applyFont="1" applyAlignment="1">
      <alignment horizontal="right" vertical="center"/>
    </xf>
    <xf numFmtId="0" fontId="1" fillId="2" borderId="4" xfId="0" applyFont="1" applyFill="1" applyBorder="1"/>
    <xf numFmtId="0" fontId="2" fillId="0" borderId="0" xfId="0" applyFont="1" applyAlignment="1">
      <alignment vertical="center"/>
    </xf>
    <xf numFmtId="3" fontId="2" fillId="0" borderId="0" xfId="0" applyNumberFormat="1" applyFont="1" applyAlignment="1">
      <alignment vertical="center"/>
    </xf>
    <xf numFmtId="9" fontId="2" fillId="0" borderId="0" xfId="0" applyNumberFormat="1" applyFont="1" applyAlignment="1">
      <alignment vertical="center"/>
    </xf>
    <xf numFmtId="0" fontId="1" fillId="2" borderId="11" xfId="0" applyFont="1" applyFill="1" applyBorder="1"/>
    <xf numFmtId="9" fontId="2" fillId="0" borderId="0" xfId="0" applyNumberFormat="1" applyFont="1"/>
    <xf numFmtId="0" fontId="2" fillId="2" borderId="1" xfId="0" applyFont="1" applyFill="1" applyBorder="1"/>
    <xf numFmtId="0" fontId="2" fillId="3" borderId="10" xfId="0" applyFont="1" applyFill="1" applyBorder="1" applyAlignment="1" applyProtection="1">
      <alignment horizontal="center"/>
      <protection locked="0"/>
    </xf>
    <xf numFmtId="0" fontId="2" fillId="4" borderId="1" xfId="0" applyFont="1" applyFill="1" applyBorder="1"/>
    <xf numFmtId="0" fontId="2" fillId="2" borderId="0" xfId="0" applyFont="1" applyFill="1" applyAlignment="1">
      <alignment horizontal="right"/>
    </xf>
    <xf numFmtId="0" fontId="2" fillId="3" borderId="8" xfId="0" applyFont="1" applyFill="1" applyBorder="1" applyProtection="1">
      <protection locked="0"/>
    </xf>
    <xf numFmtId="0" fontId="2" fillId="2" borderId="12" xfId="0" applyFont="1" applyFill="1" applyBorder="1" applyAlignment="1">
      <alignment horizontal="right"/>
    </xf>
    <xf numFmtId="0" fontId="2" fillId="3" borderId="1" xfId="0" applyFont="1" applyFill="1" applyBorder="1" applyProtection="1">
      <protection locked="0"/>
    </xf>
    <xf numFmtId="0" fontId="2" fillId="0" borderId="0" xfId="0" applyFont="1" applyAlignment="1">
      <alignment vertical="top" wrapText="1"/>
    </xf>
    <xf numFmtId="0" fontId="2" fillId="2" borderId="0" xfId="0" applyFont="1" applyFill="1" applyAlignment="1">
      <alignment horizontal="center"/>
    </xf>
    <xf numFmtId="0" fontId="2" fillId="0" borderId="4" xfId="0" applyFont="1" applyBorder="1"/>
    <xf numFmtId="166" fontId="2" fillId="3" borderId="1" xfId="0" applyNumberFormat="1" applyFont="1" applyFill="1" applyBorder="1" applyProtection="1">
      <protection locked="0"/>
    </xf>
    <xf numFmtId="166" fontId="2" fillId="2" borderId="0" xfId="0" applyNumberFormat="1" applyFont="1" applyFill="1"/>
    <xf numFmtId="0" fontId="2" fillId="2" borderId="0" xfId="0" applyFont="1" applyFill="1" applyAlignment="1">
      <alignment vertical="top" wrapText="1"/>
    </xf>
    <xf numFmtId="0" fontId="2" fillId="3" borderId="1" xfId="0" applyFont="1" applyFill="1" applyBorder="1" applyAlignment="1" applyProtection="1">
      <alignment horizontal="center"/>
      <protection locked="0"/>
    </xf>
    <xf numFmtId="0" fontId="2" fillId="2" borderId="15" xfId="0" applyFont="1" applyFill="1" applyBorder="1" applyAlignment="1">
      <alignment vertical="top" wrapText="1"/>
    </xf>
    <xf numFmtId="0" fontId="2" fillId="2" borderId="14" xfId="0" applyFont="1" applyFill="1" applyBorder="1" applyAlignment="1">
      <alignment vertical="top" wrapText="1"/>
    </xf>
    <xf numFmtId="0" fontId="2" fillId="2" borderId="8" xfId="0" applyFont="1" applyFill="1" applyBorder="1"/>
    <xf numFmtId="0" fontId="2" fillId="2" borderId="9" xfId="0" applyFont="1" applyFill="1" applyBorder="1" applyAlignment="1">
      <alignment horizontal="right"/>
    </xf>
    <xf numFmtId="0" fontId="2" fillId="2" borderId="10" xfId="0" applyFont="1" applyFill="1" applyBorder="1" applyAlignment="1">
      <alignment horizontal="right"/>
    </xf>
    <xf numFmtId="0" fontId="2" fillId="2" borderId="4" xfId="0" applyFont="1" applyFill="1" applyBorder="1" applyAlignment="1">
      <alignment horizontal="right"/>
    </xf>
    <xf numFmtId="0" fontId="2" fillId="2" borderId="1" xfId="0" applyFont="1" applyFill="1" applyBorder="1" applyAlignment="1">
      <alignment horizontal="left"/>
    </xf>
    <xf numFmtId="0" fontId="2" fillId="0" borderId="1" xfId="0" applyFont="1" applyBorder="1" applyAlignment="1">
      <alignment horizontal="center"/>
    </xf>
    <xf numFmtId="0" fontId="7" fillId="2" borderId="15" xfId="0" applyFont="1" applyFill="1" applyBorder="1"/>
    <xf numFmtId="0" fontId="1" fillId="2" borderId="12" xfId="0" applyFont="1" applyFill="1" applyBorder="1"/>
    <xf numFmtId="0" fontId="2" fillId="2" borderId="12" xfId="0" applyFont="1" applyFill="1" applyBorder="1" applyAlignment="1">
      <alignment wrapText="1"/>
    </xf>
    <xf numFmtId="0" fontId="2" fillId="0" borderId="12" xfId="0" applyFont="1" applyBorder="1"/>
    <xf numFmtId="0" fontId="2" fillId="2" borderId="7" xfId="0" applyFont="1" applyFill="1" applyBorder="1" applyAlignment="1">
      <alignment wrapText="1"/>
    </xf>
    <xf numFmtId="0" fontId="2" fillId="7" borderId="1" xfId="0" applyFont="1" applyFill="1" applyBorder="1" applyAlignment="1" applyProtection="1">
      <alignment horizontal="center"/>
      <protection locked="0"/>
    </xf>
    <xf numFmtId="0" fontId="2" fillId="7" borderId="1" xfId="0" applyFont="1" applyFill="1" applyBorder="1" applyProtection="1">
      <protection locked="0"/>
    </xf>
    <xf numFmtId="9" fontId="2" fillId="3" borderId="1" xfId="0" applyNumberFormat="1" applyFont="1" applyFill="1" applyBorder="1" applyProtection="1">
      <protection locked="0"/>
    </xf>
    <xf numFmtId="9" fontId="2" fillId="4" borderId="1" xfId="2" applyFont="1" applyFill="1" applyBorder="1"/>
    <xf numFmtId="8" fontId="2" fillId="0" borderId="0" xfId="0" applyNumberFormat="1" applyFont="1"/>
    <xf numFmtId="0" fontId="2" fillId="2" borderId="4" xfId="0" applyFont="1" applyFill="1" applyBorder="1" applyAlignment="1">
      <alignment wrapText="1"/>
    </xf>
    <xf numFmtId="0" fontId="2" fillId="2" borderId="5" xfId="0" applyFont="1" applyFill="1" applyBorder="1" applyAlignment="1">
      <alignment wrapText="1"/>
    </xf>
    <xf numFmtId="0" fontId="7" fillId="2" borderId="11" xfId="0" applyFont="1" applyFill="1" applyBorder="1"/>
    <xf numFmtId="0" fontId="2" fillId="3" borderId="4" xfId="0" applyFont="1" applyFill="1" applyBorder="1" applyAlignment="1">
      <alignment wrapText="1"/>
    </xf>
    <xf numFmtId="0" fontId="1" fillId="6" borderId="1" xfId="0" applyFont="1" applyFill="1" applyBorder="1"/>
    <xf numFmtId="0" fontId="1" fillId="7" borderId="2" xfId="0" applyFont="1" applyFill="1" applyBorder="1"/>
    <xf numFmtId="0" fontId="1" fillId="2" borderId="11" xfId="0" applyFont="1" applyFill="1" applyBorder="1" applyAlignment="1">
      <alignment horizontal="center"/>
    </xf>
    <xf numFmtId="0" fontId="1" fillId="2" borderId="0" xfId="0" applyFont="1" applyFill="1" applyAlignment="1">
      <alignment horizontal="center"/>
    </xf>
    <xf numFmtId="0" fontId="7" fillId="2" borderId="5" xfId="0" applyFont="1" applyFill="1" applyBorder="1" applyAlignment="1">
      <alignment wrapText="1"/>
    </xf>
    <xf numFmtId="0" fontId="7" fillId="2" borderId="0" xfId="0" applyFont="1" applyFill="1" applyAlignment="1">
      <alignment wrapText="1"/>
    </xf>
    <xf numFmtId="166" fontId="2" fillId="0" borderId="0" xfId="0" applyNumberFormat="1" applyFont="1"/>
    <xf numFmtId="0" fontId="2" fillId="4" borderId="1" xfId="0" applyFont="1" applyFill="1" applyBorder="1" applyAlignment="1">
      <alignment horizontal="right" wrapText="1"/>
    </xf>
    <xf numFmtId="0" fontId="2" fillId="2" borderId="0" xfId="0" applyFont="1" applyFill="1" applyAlignment="1">
      <alignment horizontal="left"/>
    </xf>
    <xf numFmtId="0" fontId="1" fillId="2" borderId="0" xfId="0" applyFont="1" applyFill="1" applyAlignment="1">
      <alignment horizontal="left"/>
    </xf>
    <xf numFmtId="0" fontId="1" fillId="2" borderId="5" xfId="0" applyFont="1" applyFill="1" applyBorder="1" applyAlignment="1">
      <alignment wrapText="1"/>
    </xf>
    <xf numFmtId="166" fontId="2" fillId="4" borderId="1" xfId="0" applyNumberFormat="1" applyFont="1" applyFill="1" applyBorder="1"/>
    <xf numFmtId="0" fontId="2" fillId="0" borderId="13" xfId="0" applyFont="1" applyBorder="1"/>
    <xf numFmtId="0" fontId="1" fillId="2" borderId="0" xfId="0" applyFont="1" applyFill="1" applyAlignment="1">
      <alignment horizontal="center" vertical="top"/>
    </xf>
    <xf numFmtId="0" fontId="2" fillId="2" borderId="0" xfId="0" applyFont="1" applyFill="1" applyAlignment="1">
      <alignment wrapText="1"/>
    </xf>
    <xf numFmtId="0" fontId="2" fillId="2" borderId="0" xfId="0" applyFont="1" applyFill="1" applyAlignment="1">
      <alignment horizontal="left" vertical="top" wrapText="1"/>
    </xf>
    <xf numFmtId="0" fontId="2" fillId="2" borderId="0" xfId="0" applyFont="1" applyFill="1" applyAlignment="1">
      <alignment vertical="top" wrapText="1"/>
    </xf>
    <xf numFmtId="0" fontId="1" fillId="2" borderId="0" xfId="0" applyFont="1" applyFill="1" applyAlignment="1">
      <alignment wrapText="1"/>
    </xf>
    <xf numFmtId="0" fontId="4" fillId="2" borderId="0" xfId="0" applyFont="1" applyFill="1" applyAlignment="1">
      <alignment wrapText="1"/>
    </xf>
    <xf numFmtId="0" fontId="2" fillId="2" borderId="1" xfId="0" applyFont="1" applyFill="1" applyBorder="1"/>
    <xf numFmtId="0" fontId="2" fillId="3" borderId="1" xfId="0" applyFont="1" applyFill="1" applyBorder="1" applyProtection="1">
      <protection locked="0"/>
    </xf>
    <xf numFmtId="0" fontId="7" fillId="2" borderId="4" xfId="0" applyFont="1" applyFill="1" applyBorder="1" applyAlignment="1">
      <alignment vertical="top" wrapText="1"/>
    </xf>
    <xf numFmtId="0" fontId="7" fillId="2" borderId="5" xfId="0" applyFont="1" applyFill="1" applyBorder="1" applyAlignment="1">
      <alignment vertical="top" wrapText="1"/>
    </xf>
    <xf numFmtId="0" fontId="2" fillId="7" borderId="2" xfId="0" applyFont="1" applyFill="1" applyBorder="1" applyAlignment="1" applyProtection="1">
      <alignment vertical="top" wrapText="1"/>
      <protection locked="0"/>
    </xf>
    <xf numFmtId="0" fontId="2" fillId="7" borderId="11" xfId="0" applyFont="1" applyFill="1" applyBorder="1" applyAlignment="1" applyProtection="1">
      <alignment vertical="top" wrapText="1"/>
      <protection locked="0"/>
    </xf>
    <xf numFmtId="0" fontId="2" fillId="7" borderId="3" xfId="0" applyFont="1" applyFill="1" applyBorder="1" applyAlignment="1" applyProtection="1">
      <alignment vertical="top" wrapText="1"/>
      <protection locked="0"/>
    </xf>
    <xf numFmtId="0" fontId="2" fillId="7" borderId="4" xfId="0" applyFont="1" applyFill="1" applyBorder="1" applyAlignment="1" applyProtection="1">
      <alignment vertical="top" wrapText="1"/>
      <protection locked="0"/>
    </xf>
    <xf numFmtId="0" fontId="2" fillId="7" borderId="0" xfId="0" applyFont="1" applyFill="1" applyAlignment="1" applyProtection="1">
      <alignment vertical="top" wrapText="1"/>
      <protection locked="0"/>
    </xf>
    <xf numFmtId="0" fontId="2" fillId="7" borderId="5" xfId="0" applyFont="1" applyFill="1" applyBorder="1" applyAlignment="1" applyProtection="1">
      <alignment vertical="top" wrapText="1"/>
      <protection locked="0"/>
    </xf>
    <xf numFmtId="0" fontId="2" fillId="7" borderId="6" xfId="0" applyFont="1" applyFill="1" applyBorder="1" applyAlignment="1" applyProtection="1">
      <alignment vertical="top" wrapText="1"/>
      <protection locked="0"/>
    </xf>
    <xf numFmtId="0" fontId="2" fillId="7" borderId="12" xfId="0" applyFont="1" applyFill="1" applyBorder="1" applyAlignment="1" applyProtection="1">
      <alignment vertical="top" wrapText="1"/>
      <protection locked="0"/>
    </xf>
    <xf numFmtId="0" fontId="2" fillId="7" borderId="7" xfId="0" applyFont="1" applyFill="1" applyBorder="1" applyAlignment="1" applyProtection="1">
      <alignment vertical="top" wrapText="1"/>
      <protection locked="0"/>
    </xf>
    <xf numFmtId="0" fontId="2" fillId="2" borderId="13" xfId="0" applyFont="1" applyFill="1" applyBorder="1"/>
    <xf numFmtId="0" fontId="2" fillId="2" borderId="14" xfId="0" applyFont="1" applyFill="1" applyBorder="1"/>
    <xf numFmtId="0" fontId="2" fillId="2" borderId="2" xfId="0" applyFont="1" applyFill="1" applyBorder="1" applyAlignment="1">
      <alignment wrapText="1"/>
    </xf>
    <xf numFmtId="0" fontId="2" fillId="2" borderId="11" xfId="0" applyFont="1" applyFill="1" applyBorder="1" applyAlignment="1">
      <alignment wrapText="1"/>
    </xf>
    <xf numFmtId="0" fontId="2" fillId="2" borderId="6" xfId="0" applyFont="1" applyFill="1" applyBorder="1" applyAlignment="1">
      <alignment wrapText="1"/>
    </xf>
    <xf numFmtId="0" fontId="2" fillId="2" borderId="12" xfId="0" applyFont="1" applyFill="1" applyBorder="1" applyAlignment="1">
      <alignment wrapText="1"/>
    </xf>
    <xf numFmtId="0" fontId="2" fillId="3" borderId="1" xfId="0" applyFont="1" applyFill="1" applyBorder="1" applyAlignment="1" applyProtection="1">
      <alignment horizontal="center" vertical="center"/>
      <protection locked="0"/>
    </xf>
    <xf numFmtId="0" fontId="2" fillId="2" borderId="3" xfId="0" applyFont="1" applyFill="1" applyBorder="1" applyAlignment="1">
      <alignment wrapText="1"/>
    </xf>
    <xf numFmtId="0" fontId="2" fillId="2" borderId="4" xfId="0" applyFont="1" applyFill="1" applyBorder="1" applyAlignment="1">
      <alignment wrapText="1"/>
    </xf>
    <xf numFmtId="0" fontId="2" fillId="2" borderId="5" xfId="0" applyFont="1" applyFill="1" applyBorder="1" applyAlignment="1">
      <alignment wrapText="1"/>
    </xf>
    <xf numFmtId="0" fontId="2" fillId="2" borderId="1" xfId="0" applyFont="1" applyFill="1" applyBorder="1" applyAlignment="1">
      <alignment wrapText="1"/>
    </xf>
    <xf numFmtId="164" fontId="2" fillId="3" borderId="2" xfId="0" applyNumberFormat="1" applyFont="1" applyFill="1" applyBorder="1" applyAlignment="1" applyProtection="1">
      <alignment horizontal="center" vertical="center"/>
      <protection locked="0"/>
    </xf>
    <xf numFmtId="164" fontId="2" fillId="3" borderId="3" xfId="0" applyNumberFormat="1" applyFont="1" applyFill="1" applyBorder="1" applyAlignment="1" applyProtection="1">
      <alignment horizontal="center" vertical="center"/>
      <protection locked="0"/>
    </xf>
    <xf numFmtId="165" fontId="2" fillId="3" borderId="1" xfId="0" applyNumberFormat="1" applyFont="1" applyFill="1" applyBorder="1" applyAlignment="1" applyProtection="1">
      <alignment horizontal="center" vertical="center"/>
      <protection locked="0"/>
    </xf>
    <xf numFmtId="0" fontId="7" fillId="2" borderId="2" xfId="0" applyFont="1" applyFill="1" applyBorder="1" applyAlignment="1">
      <alignment wrapText="1"/>
    </xf>
    <xf numFmtId="0" fontId="7" fillId="2" borderId="11" xfId="0" applyFont="1" applyFill="1" applyBorder="1" applyAlignment="1">
      <alignment wrapText="1"/>
    </xf>
    <xf numFmtId="0" fontId="7" fillId="2" borderId="3" xfId="0" applyFont="1" applyFill="1" applyBorder="1" applyAlignment="1">
      <alignment wrapText="1"/>
    </xf>
    <xf numFmtId="0" fontId="7" fillId="2" borderId="4" xfId="0" applyFont="1" applyFill="1" applyBorder="1" applyAlignment="1">
      <alignment wrapText="1"/>
    </xf>
    <xf numFmtId="0" fontId="7" fillId="2" borderId="0" xfId="0" applyFont="1" applyFill="1" applyAlignment="1">
      <alignment wrapText="1"/>
    </xf>
    <xf numFmtId="0" fontId="7" fillId="2" borderId="5" xfId="0" applyFont="1" applyFill="1" applyBorder="1" applyAlignment="1">
      <alignment wrapText="1"/>
    </xf>
    <xf numFmtId="166" fontId="2" fillId="3" borderId="13" xfId="0" applyNumberFormat="1" applyFont="1" applyFill="1" applyBorder="1" applyProtection="1">
      <protection locked="0"/>
    </xf>
    <xf numFmtId="166" fontId="2" fillId="3" borderId="14" xfId="0" applyNumberFormat="1" applyFont="1" applyFill="1" applyBorder="1" applyProtection="1">
      <protection locked="0"/>
    </xf>
    <xf numFmtId="0" fontId="7" fillId="2" borderId="12" xfId="0" applyFont="1" applyFill="1" applyBorder="1" applyAlignment="1">
      <alignment wrapText="1"/>
    </xf>
    <xf numFmtId="0" fontId="7" fillId="2" borderId="7" xfId="0" applyFont="1" applyFill="1" applyBorder="1" applyAlignment="1">
      <alignment wrapText="1"/>
    </xf>
    <xf numFmtId="0" fontId="2" fillId="3" borderId="13" xfId="0" applyFont="1" applyFill="1" applyBorder="1" applyAlignment="1" applyProtection="1">
      <alignment horizontal="center"/>
      <protection locked="0"/>
    </xf>
    <xf numFmtId="0" fontId="2" fillId="3" borderId="15" xfId="0" applyFont="1" applyFill="1" applyBorder="1" applyAlignment="1" applyProtection="1">
      <alignment horizontal="center"/>
      <protection locked="0"/>
    </xf>
    <xf numFmtId="0" fontId="2" fillId="3" borderId="14" xfId="0" applyFont="1" applyFill="1" applyBorder="1" applyAlignment="1" applyProtection="1">
      <alignment horizontal="center"/>
      <protection locked="0"/>
    </xf>
    <xf numFmtId="0" fontId="1" fillId="2" borderId="5" xfId="0" applyFont="1" applyFill="1" applyBorder="1" applyAlignment="1">
      <alignment wrapText="1"/>
    </xf>
    <xf numFmtId="0" fontId="8" fillId="2" borderId="6" xfId="3" applyFill="1" applyBorder="1" applyAlignment="1">
      <alignment wrapText="1"/>
    </xf>
    <xf numFmtId="0" fontId="8" fillId="2" borderId="12" xfId="3" applyFill="1" applyBorder="1" applyAlignment="1">
      <alignment wrapText="1"/>
    </xf>
    <xf numFmtId="0" fontId="8" fillId="2" borderId="7" xfId="3" applyFill="1" applyBorder="1" applyAlignment="1">
      <alignment wrapText="1"/>
    </xf>
    <xf numFmtId="0" fontId="2" fillId="3" borderId="1" xfId="0" applyFont="1" applyFill="1" applyBorder="1" applyAlignment="1" applyProtection="1">
      <alignment horizontal="center"/>
      <protection locked="0"/>
    </xf>
    <xf numFmtId="0" fontId="7" fillId="2" borderId="1" xfId="0" applyFont="1" applyFill="1" applyBorder="1" applyAlignment="1">
      <alignment wrapText="1"/>
    </xf>
    <xf numFmtId="0" fontId="2" fillId="3" borderId="1" xfId="0" applyFont="1" applyFill="1" applyBorder="1" applyAlignment="1" applyProtection="1">
      <alignment horizontal="right" vertical="center"/>
      <protection locked="0"/>
    </xf>
    <xf numFmtId="166" fontId="2" fillId="3" borderId="13" xfId="0" applyNumberFormat="1" applyFont="1" applyFill="1" applyBorder="1" applyAlignment="1" applyProtection="1">
      <alignment horizontal="right"/>
      <protection locked="0"/>
    </xf>
    <xf numFmtId="166" fontId="2" fillId="3" borderId="14" xfId="0" applyNumberFormat="1" applyFont="1" applyFill="1" applyBorder="1" applyAlignment="1" applyProtection="1">
      <alignment horizontal="right"/>
      <protection locked="0"/>
    </xf>
    <xf numFmtId="0" fontId="2" fillId="5" borderId="1" xfId="0" applyFont="1" applyFill="1" applyBorder="1" applyAlignment="1">
      <alignment horizontal="center"/>
    </xf>
    <xf numFmtId="166" fontId="2" fillId="0" borderId="0" xfId="0" applyNumberFormat="1" applyFont="1"/>
    <xf numFmtId="166" fontId="2" fillId="3" borderId="13" xfId="0" applyNumberFormat="1" applyFont="1" applyFill="1" applyBorder="1" applyAlignment="1" applyProtection="1">
      <alignment horizontal="center"/>
      <protection locked="0"/>
    </xf>
    <xf numFmtId="166" fontId="2" fillId="3" borderId="15" xfId="0" applyNumberFormat="1" applyFont="1" applyFill="1" applyBorder="1" applyAlignment="1" applyProtection="1">
      <alignment horizontal="center"/>
      <protection locked="0"/>
    </xf>
    <xf numFmtId="166" fontId="2" fillId="3" borderId="14" xfId="0" applyNumberFormat="1" applyFont="1" applyFill="1" applyBorder="1" applyAlignment="1" applyProtection="1">
      <alignment horizontal="center"/>
      <protection locked="0"/>
    </xf>
    <xf numFmtId="0" fontId="1" fillId="2" borderId="12" xfId="0" applyFont="1" applyFill="1" applyBorder="1" applyAlignment="1">
      <alignment wrapText="1"/>
    </xf>
    <xf numFmtId="0" fontId="7" fillId="2" borderId="6" xfId="0" applyFont="1" applyFill="1" applyBorder="1" applyAlignment="1">
      <alignment wrapText="1"/>
    </xf>
    <xf numFmtId="0" fontId="1" fillId="2" borderId="2" xfId="0" applyFont="1" applyFill="1" applyBorder="1" applyAlignment="1">
      <alignment wrapText="1"/>
    </xf>
    <xf numFmtId="0" fontId="1" fillId="2" borderId="11" xfId="0" applyFont="1" applyFill="1" applyBorder="1" applyAlignment="1">
      <alignment wrapText="1"/>
    </xf>
    <xf numFmtId="0" fontId="1" fillId="2" borderId="3" xfId="0" applyFont="1" applyFill="1" applyBorder="1" applyAlignment="1">
      <alignment wrapText="1"/>
    </xf>
    <xf numFmtId="0" fontId="1" fillId="2" borderId="6" xfId="0" applyFont="1" applyFill="1" applyBorder="1" applyAlignment="1">
      <alignment wrapText="1"/>
    </xf>
    <xf numFmtId="0" fontId="1" fillId="2" borderId="7" xfId="0" applyFont="1" applyFill="1" applyBorder="1" applyAlignment="1">
      <alignment wrapText="1"/>
    </xf>
    <xf numFmtId="0" fontId="2" fillId="5" borderId="2"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3" xfId="0" applyFont="1" applyFill="1" applyBorder="1" applyAlignment="1">
      <alignment horizontal="center" vertical="center"/>
    </xf>
    <xf numFmtId="8" fontId="2" fillId="2" borderId="0" xfId="0" applyNumberFormat="1" applyFont="1" applyFill="1" applyAlignment="1">
      <alignment wrapText="1"/>
    </xf>
    <xf numFmtId="8" fontId="2" fillId="2" borderId="5" xfId="0" applyNumberFormat="1" applyFont="1" applyFill="1" applyBorder="1" applyAlignment="1">
      <alignment wrapText="1"/>
    </xf>
    <xf numFmtId="0" fontId="2" fillId="7" borderId="13" xfId="0" applyFont="1" applyFill="1" applyBorder="1" applyAlignment="1" applyProtection="1">
      <alignment horizontal="left"/>
      <protection locked="0"/>
    </xf>
    <xf numFmtId="0" fontId="2" fillId="7" borderId="14" xfId="0" applyFont="1" applyFill="1" applyBorder="1" applyAlignment="1" applyProtection="1">
      <alignment horizontal="left"/>
      <protection locked="0"/>
    </xf>
    <xf numFmtId="166" fontId="2" fillId="7" borderId="13" xfId="1" applyNumberFormat="1" applyFont="1" applyFill="1" applyBorder="1" applyProtection="1">
      <protection locked="0"/>
    </xf>
    <xf numFmtId="166" fontId="2" fillId="7" borderId="14" xfId="1" applyNumberFormat="1" applyFont="1" applyFill="1" applyBorder="1" applyProtection="1">
      <protection locked="0"/>
    </xf>
    <xf numFmtId="0" fontId="2" fillId="7" borderId="12" xfId="0" applyFont="1" applyFill="1" applyBorder="1" applyProtection="1">
      <protection locked="0"/>
    </xf>
    <xf numFmtId="0" fontId="2" fillId="7" borderId="1" xfId="0" applyFont="1" applyFill="1" applyBorder="1" applyProtection="1">
      <protection locked="0"/>
    </xf>
    <xf numFmtId="0" fontId="2" fillId="7" borderId="13" xfId="0" applyFont="1" applyFill="1" applyBorder="1" applyProtection="1">
      <protection locked="0"/>
    </xf>
    <xf numFmtId="0" fontId="2" fillId="7" borderId="15" xfId="0" applyFont="1" applyFill="1" applyBorder="1" applyProtection="1">
      <protection locked="0"/>
    </xf>
    <xf numFmtId="0" fontId="2" fillId="7" borderId="14" xfId="0" applyFont="1" applyFill="1" applyBorder="1" applyProtection="1">
      <protection locked="0"/>
    </xf>
    <xf numFmtId="0" fontId="2" fillId="7" borderId="8" xfId="0" applyFont="1" applyFill="1" applyBorder="1" applyProtection="1">
      <protection locked="0"/>
    </xf>
    <xf numFmtId="0" fontId="2" fillId="7" borderId="10" xfId="0" applyFont="1" applyFill="1" applyBorder="1" applyProtection="1">
      <protection locked="0"/>
    </xf>
    <xf numFmtId="0" fontId="2" fillId="7" borderId="2" xfId="0" applyFont="1" applyFill="1" applyBorder="1" applyProtection="1">
      <protection locked="0"/>
    </xf>
    <xf numFmtId="0" fontId="2" fillId="7" borderId="3" xfId="0" applyFont="1" applyFill="1" applyBorder="1" applyProtection="1">
      <protection locked="0"/>
    </xf>
    <xf numFmtId="0" fontId="2" fillId="7" borderId="6" xfId="0" applyFont="1" applyFill="1" applyBorder="1" applyProtection="1">
      <protection locked="0"/>
    </xf>
    <xf numFmtId="0" fontId="2" fillId="7" borderId="7" xfId="0" applyFont="1" applyFill="1" applyBorder="1" applyProtection="1">
      <protection locked="0"/>
    </xf>
    <xf numFmtId="0" fontId="1" fillId="2" borderId="15" xfId="0" applyFont="1" applyFill="1" applyBorder="1" applyAlignment="1">
      <alignment horizontal="center"/>
    </xf>
    <xf numFmtId="0" fontId="2" fillId="7" borderId="6" xfId="0" applyFont="1" applyFill="1" applyBorder="1" applyAlignment="1" applyProtection="1">
      <alignment wrapText="1"/>
      <protection locked="0"/>
    </xf>
    <xf numFmtId="0" fontId="2" fillId="7" borderId="12" xfId="0" applyFont="1" applyFill="1" applyBorder="1" applyAlignment="1" applyProtection="1">
      <alignment wrapText="1"/>
      <protection locked="0"/>
    </xf>
    <xf numFmtId="0" fontId="2" fillId="7" borderId="7" xfId="0" applyFont="1" applyFill="1" applyBorder="1" applyAlignment="1" applyProtection="1">
      <alignment wrapText="1"/>
      <protection locked="0"/>
    </xf>
    <xf numFmtId="0" fontId="2" fillId="3" borderId="13" xfId="0" applyFont="1" applyFill="1" applyBorder="1" applyProtection="1">
      <protection locked="0"/>
    </xf>
    <xf numFmtId="0" fontId="2" fillId="3" borderId="14" xfId="0" applyFont="1" applyFill="1" applyBorder="1" applyProtection="1">
      <protection locked="0"/>
    </xf>
    <xf numFmtId="0" fontId="2" fillId="3" borderId="12" xfId="0" applyFont="1" applyFill="1" applyBorder="1" applyAlignment="1" applyProtection="1">
      <alignment horizontal="center"/>
      <protection locked="0"/>
    </xf>
    <xf numFmtId="0" fontId="2" fillId="2" borderId="12" xfId="0" applyFont="1" applyFill="1" applyBorder="1" applyAlignment="1">
      <alignment horizontal="center"/>
    </xf>
    <xf numFmtId="14" fontId="2" fillId="3" borderId="12" xfId="0" applyNumberFormat="1" applyFont="1" applyFill="1" applyBorder="1" applyAlignment="1" applyProtection="1">
      <alignment horizontal="center"/>
      <protection locked="0"/>
    </xf>
  </cellXfs>
  <cellStyles count="4">
    <cellStyle name="Currency" xfId="1" builtinId="4"/>
    <cellStyle name="Hyperlink" xfId="3" builtinId="8"/>
    <cellStyle name="Normal" xfId="0" builtinId="0"/>
    <cellStyle name="Percent" xfId="2" builtinId="5"/>
  </cellStyles>
  <dxfs count="52">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color rgb="FF9C0006"/>
      </font>
      <fill>
        <patternFill>
          <bgColor rgb="FFFFC7CE"/>
        </patternFill>
      </fill>
    </dxf>
    <dxf>
      <font>
        <color theme="9" tint="-0.499984740745262"/>
      </font>
      <fill>
        <patternFill>
          <bgColor theme="9" tint="0.39994506668294322"/>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9C0006"/>
      <color rgb="FFFFC7CE"/>
      <color rgb="FF0000FF"/>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G$7" lockText="1" noThreeD="1"/>
</file>

<file path=xl/ctrlProps/ctrlProp2.xml><?xml version="1.0" encoding="utf-8"?>
<formControlPr xmlns="http://schemas.microsoft.com/office/spreadsheetml/2009/9/main" objectType="CheckBox" fmlaLink="$G$6" lockText="1" noThreeD="1"/>
</file>

<file path=xl/ctrlProps/ctrlProp3.xml><?xml version="1.0" encoding="utf-8"?>
<formControlPr xmlns="http://schemas.microsoft.com/office/spreadsheetml/2009/9/main" objectType="CheckBox" fmlaLink="$Q$1" lockText="1" noThreeD="1"/>
</file>

<file path=xl/ctrlProps/ctrlProp4.xml><?xml version="1.0" encoding="utf-8"?>
<formControlPr xmlns="http://schemas.microsoft.com/office/spreadsheetml/2009/9/main" objectType="CheckBox" fmlaLink="Z11"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agriculture.wv.gov/wvsnp-faq/" TargetMode="External"/><Relationship Id="rId2" Type="http://schemas.openxmlformats.org/officeDocument/2006/relationships/image" Target="../media/image1.jpeg"/><Relationship Id="rId1" Type="http://schemas.openxmlformats.org/officeDocument/2006/relationships/hyperlink" Target="http://apps.sos.wv.gov/adlaw/csr/rule.aspx?rule=61-24"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hyperlink" Target="https://agriculture.wv.gov/" TargetMode="External"/></Relationships>
</file>

<file path=xl/drawings/drawing1.xml><?xml version="1.0" encoding="utf-8"?>
<xdr:wsDr xmlns:xdr="http://schemas.openxmlformats.org/drawingml/2006/spreadsheetDrawing" xmlns:a="http://schemas.openxmlformats.org/drawingml/2006/main">
  <xdr:twoCellAnchor>
    <xdr:from>
      <xdr:col>1</xdr:col>
      <xdr:colOff>304800</xdr:colOff>
      <xdr:row>11</xdr:row>
      <xdr:rowOff>9525</xdr:rowOff>
    </xdr:from>
    <xdr:to>
      <xdr:col>2</xdr:col>
      <xdr:colOff>533400</xdr:colOff>
      <xdr:row>12</xdr:row>
      <xdr:rowOff>28575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914400" y="1914525"/>
          <a:ext cx="838200" cy="20955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rPr>
            <a:t> http://apps.sos.wv.gov/adlaw/csr/ruleview.aspx?document=9522&amp;KeyWord=</a:t>
          </a:r>
        </a:p>
      </xdr:txBody>
    </xdr:sp>
    <xdr:clientData/>
  </xdr:twoCellAnchor>
  <xdr:twoCellAnchor editAs="oneCell">
    <xdr:from>
      <xdr:col>0</xdr:col>
      <xdr:colOff>0</xdr:colOff>
      <xdr:row>0</xdr:row>
      <xdr:rowOff>0</xdr:rowOff>
    </xdr:from>
    <xdr:to>
      <xdr:col>1</xdr:col>
      <xdr:colOff>304800</xdr:colOff>
      <xdr:row>5</xdr:row>
      <xdr:rowOff>144780</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14400" cy="1097280"/>
        </a:xfrm>
        <a:prstGeom prst="rect">
          <a:avLst/>
        </a:prstGeom>
      </xdr:spPr>
    </xdr:pic>
    <xdr:clientData/>
  </xdr:twoCellAnchor>
  <xdr:twoCellAnchor>
    <xdr:from>
      <xdr:col>2</xdr:col>
      <xdr:colOff>104774</xdr:colOff>
      <xdr:row>44</xdr:row>
      <xdr:rowOff>0</xdr:rowOff>
    </xdr:from>
    <xdr:to>
      <xdr:col>5</xdr:col>
      <xdr:colOff>409575</xdr:colOff>
      <xdr:row>45</xdr:row>
      <xdr:rowOff>19050</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323974" y="7219950"/>
          <a:ext cx="2133601"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 </a:t>
          </a:r>
        </a:p>
      </xdr:txBody>
    </xdr:sp>
    <xdr:clientData/>
  </xdr:twoCellAnchor>
  <xdr:twoCellAnchor editAs="oneCell">
    <xdr:from>
      <xdr:col>3</xdr:col>
      <xdr:colOff>3072</xdr:colOff>
      <xdr:row>0</xdr:row>
      <xdr:rowOff>0</xdr:rowOff>
    </xdr:from>
    <xdr:to>
      <xdr:col>9</xdr:col>
      <xdr:colOff>0</xdr:colOff>
      <xdr:row>5</xdr:row>
      <xdr:rowOff>138779</xdr:rowOff>
    </xdr:to>
    <xdr:pic>
      <xdr:nvPicPr>
        <xdr:cNvPr id="5" name="Picture 4">
          <a:extLst>
            <a:ext uri="{FF2B5EF4-FFF2-40B4-BE49-F238E27FC236}">
              <a16:creationId xmlns:a16="http://schemas.microsoft.com/office/drawing/2014/main" id="{C6F1A31A-9FDD-0C41-BEB6-2BC4111DFE4F}"/>
            </a:ext>
          </a:extLst>
        </xdr:cNvPr>
        <xdr:cNvPicPr>
          <a:picLocks noChangeAspect="1"/>
        </xdr:cNvPicPr>
      </xdr:nvPicPr>
      <xdr:blipFill>
        <a:blip xmlns:r="http://schemas.openxmlformats.org/officeDocument/2006/relationships" r:embed="rId4"/>
        <a:stretch>
          <a:fillRect/>
        </a:stretch>
      </xdr:blipFill>
      <xdr:spPr>
        <a:xfrm>
          <a:off x="1836635" y="95250"/>
          <a:ext cx="3664053" cy="10912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49</xdr:row>
      <xdr:rowOff>0</xdr:rowOff>
    </xdr:from>
    <xdr:to>
      <xdr:col>1</xdr:col>
      <xdr:colOff>790574</xdr:colOff>
      <xdr:row>50</xdr:row>
      <xdr:rowOff>180975</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0" y="9525000"/>
          <a:ext cx="4476749" cy="371475"/>
        </a:xfrm>
        <a:prstGeom prst="rect">
          <a:avLst/>
        </a:prstGeom>
        <a:noFill/>
        <a:ln w="9525" cmpd="sng">
          <a:noFill/>
        </a:ln>
        <a:effectLst/>
      </xdr:spPr>
      <xdr:txBody>
        <a:bodyPr vertOverflow="clip" horz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0" i="0" u="none" strike="noStrike" kern="0" cap="none" spc="0" normalizeH="0" baseline="0" noProof="0">
              <a:ln>
                <a:noFill/>
              </a:ln>
              <a:solidFill>
                <a:sysClr val="windowText" lastClr="000000"/>
              </a:solidFill>
              <a:effectLst/>
              <a:uLnTx/>
              <a:uFillTx/>
              <a:latin typeface="Franklin Gothic Book" panose="020B0503020102020204" pitchFamily="34" charset="0"/>
              <a:ea typeface="+mn-ea"/>
              <a:cs typeface="+mn-cs"/>
            </a:rPr>
            <a:t>Return completed applications by e-mailing to spayneuter@wvda.us. Only digital applications will be accepted. No paper applications will be considered. telephone: 304-558-3200</a:t>
          </a:r>
        </a:p>
      </xdr:txBody>
    </xdr:sp>
    <xdr:clientData/>
  </xdr:twoCellAnchor>
  <xdr:twoCellAnchor>
    <xdr:from>
      <xdr:col>1</xdr:col>
      <xdr:colOff>781049</xdr:colOff>
      <xdr:row>49</xdr:row>
      <xdr:rowOff>0</xdr:rowOff>
    </xdr:from>
    <xdr:to>
      <xdr:col>4</xdr:col>
      <xdr:colOff>0</xdr:colOff>
      <xdr:row>50</xdr:row>
      <xdr:rowOff>123825</xdr:rowOff>
    </xdr:to>
    <xdr:sp macro="" textlink="">
      <xdr:nvSpPr>
        <xdr:cNvPr id="9" name="TextBox 8">
          <a:hlinkClick xmlns:r="http://schemas.openxmlformats.org/officeDocument/2006/relationships" r:id="rId1"/>
          <a:extLst>
            <a:ext uri="{FF2B5EF4-FFF2-40B4-BE49-F238E27FC236}">
              <a16:creationId xmlns:a16="http://schemas.microsoft.com/office/drawing/2014/main" id="{00000000-0008-0000-0100-000009000000}"/>
            </a:ext>
          </a:extLst>
        </xdr:cNvPr>
        <xdr:cNvSpPr txBox="1"/>
      </xdr:nvSpPr>
      <xdr:spPr>
        <a:xfrm>
          <a:off x="4464049" y="9271000"/>
          <a:ext cx="2227264" cy="3143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sng" strike="noStrike" kern="0" cap="none" spc="0" normalizeH="0" baseline="0" noProof="0">
              <a:ln>
                <a:noFill/>
              </a:ln>
              <a:solidFill>
                <a:srgbClr val="0000FF"/>
              </a:solidFill>
              <a:effectLst/>
              <a:uLnTx/>
              <a:uFillTx/>
              <a:latin typeface="Franklin Gothic Book" panose="020B0503020102020204" pitchFamily="34" charset="0"/>
              <a:ea typeface="+mn-ea"/>
              <a:cs typeface="+mn-cs"/>
            </a:rPr>
            <a:t>www.agriculture.wv.gov</a:t>
          </a:r>
        </a:p>
      </xdr:txBody>
    </xdr:sp>
    <xdr:clientData/>
  </xdr:twoCellAnchor>
  <xdr:twoCellAnchor>
    <xdr:from>
      <xdr:col>1</xdr:col>
      <xdr:colOff>790575</xdr:colOff>
      <xdr:row>49</xdr:row>
      <xdr:rowOff>38100</xdr:rowOff>
    </xdr:from>
    <xdr:to>
      <xdr:col>1</xdr:col>
      <xdr:colOff>790576</xdr:colOff>
      <xdr:row>50</xdr:row>
      <xdr:rowOff>171450</xdr:rowOff>
    </xdr:to>
    <xdr:cxnSp macro="">
      <xdr:nvCxnSpPr>
        <xdr:cNvPr id="10" name="Straight Connector 9">
          <a:extLst>
            <a:ext uri="{FF2B5EF4-FFF2-40B4-BE49-F238E27FC236}">
              <a16:creationId xmlns:a16="http://schemas.microsoft.com/office/drawing/2014/main" id="{00000000-0008-0000-0100-00000A000000}"/>
            </a:ext>
          </a:extLst>
        </xdr:cNvPr>
        <xdr:cNvCxnSpPr/>
      </xdr:nvCxnSpPr>
      <xdr:spPr>
        <a:xfrm flipH="1">
          <a:off x="4476750" y="9563100"/>
          <a:ext cx="1" cy="3238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0</xdr:col>
          <xdr:colOff>9525</xdr:colOff>
          <xdr:row>16</xdr:row>
          <xdr:rowOff>9525</xdr:rowOff>
        </xdr:from>
        <xdr:to>
          <xdr:col>0</xdr:col>
          <xdr:colOff>219075</xdr:colOff>
          <xdr:row>17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0</xdr:colOff>
      <xdr:row>0</xdr:row>
      <xdr:rowOff>0</xdr:rowOff>
    </xdr:from>
    <xdr:to>
      <xdr:col>0</xdr:col>
      <xdr:colOff>960120</xdr:colOff>
      <xdr:row>6</xdr:row>
      <xdr:rowOff>12469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60120" cy="1155469"/>
        </a:xfrm>
        <a:prstGeom prst="rect">
          <a:avLst/>
        </a:prstGeom>
      </xdr:spPr>
    </xdr:pic>
    <xdr:clientData/>
  </xdr:twoCellAnchor>
  <xdr:twoCellAnchor>
    <xdr:from>
      <xdr:col>0</xdr:col>
      <xdr:colOff>190500</xdr:colOff>
      <xdr:row>15</xdr:row>
      <xdr:rowOff>152400</xdr:rowOff>
    </xdr:from>
    <xdr:to>
      <xdr:col>0</xdr:col>
      <xdr:colOff>2438400</xdr:colOff>
      <xdr:row>18</xdr:row>
      <xdr:rowOff>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90500" y="3390900"/>
          <a:ext cx="22479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imes New Roman" panose="02020603050405020304" pitchFamily="18" charset="0"/>
              <a:cs typeface="Times New Roman" panose="02020603050405020304" pitchFamily="18" charset="0"/>
            </a:rPr>
            <a:t>(check</a:t>
          </a:r>
          <a:r>
            <a:rPr lang="en-US" sz="1100" baseline="0">
              <a:latin typeface="Times New Roman" panose="02020603050405020304" pitchFamily="18" charset="0"/>
              <a:cs typeface="Times New Roman" panose="02020603050405020304" pitchFamily="18" charset="0"/>
            </a:rPr>
            <a:t> if same as physical address)</a:t>
          </a:r>
          <a:endParaRPr lang="en-US" sz="1100">
            <a:latin typeface="Times New Roman" panose="02020603050405020304" pitchFamily="18" charset="0"/>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352425</xdr:colOff>
          <xdr:row>32</xdr:row>
          <xdr:rowOff>9525</xdr:rowOff>
        </xdr:from>
        <xdr:to>
          <xdr:col>1</xdr:col>
          <xdr:colOff>561975</xdr:colOff>
          <xdr:row>33</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2730500</xdr:colOff>
      <xdr:row>0</xdr:row>
      <xdr:rowOff>0</xdr:rowOff>
    </xdr:from>
    <xdr:to>
      <xdr:col>2</xdr:col>
      <xdr:colOff>271938</xdr:colOff>
      <xdr:row>5</xdr:row>
      <xdr:rowOff>138779</xdr:rowOff>
    </xdr:to>
    <xdr:pic>
      <xdr:nvPicPr>
        <xdr:cNvPr id="8" name="Picture 7">
          <a:extLst>
            <a:ext uri="{FF2B5EF4-FFF2-40B4-BE49-F238E27FC236}">
              <a16:creationId xmlns:a16="http://schemas.microsoft.com/office/drawing/2014/main" id="{6EA37895-F3EC-4FC8-9E04-94EF12EEAC8C}"/>
            </a:ext>
          </a:extLst>
        </xdr:cNvPr>
        <xdr:cNvPicPr>
          <a:picLocks noChangeAspect="1"/>
        </xdr:cNvPicPr>
      </xdr:nvPicPr>
      <xdr:blipFill>
        <a:blip xmlns:r="http://schemas.openxmlformats.org/officeDocument/2006/relationships" r:embed="rId3"/>
        <a:stretch>
          <a:fillRect/>
        </a:stretch>
      </xdr:blipFill>
      <xdr:spPr>
        <a:xfrm>
          <a:off x="2730500" y="0"/>
          <a:ext cx="3613626" cy="10912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65</xdr:row>
          <xdr:rowOff>0</xdr:rowOff>
        </xdr:from>
        <xdr:to>
          <xdr:col>0</xdr:col>
          <xdr:colOff>438150</xdr:colOff>
          <xdr:row>65</xdr:row>
          <xdr:rowOff>180975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29</xdr:row>
          <xdr:rowOff>19050</xdr:rowOff>
        </xdr:from>
        <xdr:to>
          <xdr:col>0</xdr:col>
          <xdr:colOff>381000</xdr:colOff>
          <xdr:row>29</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4B084"/>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spayneuter@wvda.us" TargetMode="Externa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43C03-DE0D-4288-AAE3-191027E70720}">
  <sheetPr codeName="Sheet1"/>
  <dimension ref="A1:J49"/>
  <sheetViews>
    <sheetView showGridLines="0" zoomScale="170" zoomScaleNormal="170" workbookViewId="0">
      <selection activeCell="A7" sqref="A7:XFD7"/>
    </sheetView>
  </sheetViews>
  <sheetFormatPr defaultColWidth="0" defaultRowHeight="15" customHeight="1" zeroHeight="1" x14ac:dyDescent="0.25"/>
  <cols>
    <col min="1" max="9" width="9.140625" style="1" customWidth="1"/>
    <col min="10" max="10" width="4.85546875" style="1" hidden="1" customWidth="1"/>
    <col min="11" max="16384" width="9.140625" style="1" hidden="1"/>
  </cols>
  <sheetData>
    <row r="1" spans="1:9" x14ac:dyDescent="0.25">
      <c r="A1" s="3"/>
      <c r="B1" s="3"/>
      <c r="C1" s="3"/>
      <c r="D1" s="3"/>
      <c r="E1" s="3"/>
      <c r="F1" s="3"/>
      <c r="G1" s="3"/>
      <c r="H1" s="3"/>
      <c r="I1" s="3"/>
    </row>
    <row r="2" spans="1:9" x14ac:dyDescent="0.25">
      <c r="A2" s="3"/>
      <c r="B2" s="3"/>
      <c r="C2" s="3"/>
      <c r="D2" s="3"/>
      <c r="E2" s="3"/>
      <c r="F2" s="3"/>
      <c r="G2" s="3"/>
      <c r="H2" s="3"/>
      <c r="I2" s="3"/>
    </row>
    <row r="3" spans="1:9" x14ac:dyDescent="0.25">
      <c r="A3" s="3"/>
      <c r="B3" s="3"/>
      <c r="C3" s="3"/>
      <c r="D3" s="3"/>
      <c r="E3" s="3"/>
      <c r="F3" s="3"/>
      <c r="G3" s="3"/>
      <c r="H3" s="3"/>
      <c r="I3" s="3"/>
    </row>
    <row r="4" spans="1:9" x14ac:dyDescent="0.25">
      <c r="A4" s="3"/>
      <c r="B4" s="3"/>
      <c r="C4" s="3"/>
      <c r="D4" s="3"/>
      <c r="E4" s="3"/>
      <c r="F4" s="3"/>
      <c r="G4" s="3"/>
      <c r="H4" s="3"/>
      <c r="I4" s="3"/>
    </row>
    <row r="5" spans="1:9" x14ac:dyDescent="0.25">
      <c r="A5" s="3"/>
      <c r="B5" s="3"/>
      <c r="C5" s="3"/>
      <c r="D5" s="3"/>
      <c r="E5" s="3"/>
      <c r="F5" s="3"/>
      <c r="G5" s="3"/>
      <c r="H5" s="3"/>
      <c r="I5" s="3"/>
    </row>
    <row r="6" spans="1:9" x14ac:dyDescent="0.25">
      <c r="A6" s="3"/>
      <c r="B6" s="3"/>
      <c r="C6" s="3"/>
      <c r="D6" s="3"/>
      <c r="E6" s="3"/>
      <c r="F6" s="3"/>
      <c r="G6" s="3"/>
      <c r="H6" s="3"/>
      <c r="I6" s="3"/>
    </row>
    <row r="7" spans="1:9" s="82" customFormat="1" ht="22.5" customHeight="1" x14ac:dyDescent="0.25">
      <c r="A7" s="82" t="s">
        <v>250</v>
      </c>
    </row>
    <row r="8" spans="1:9" s="40" customFormat="1" ht="15" customHeight="1" x14ac:dyDescent="0.25">
      <c r="A8" s="85" t="s">
        <v>137</v>
      </c>
      <c r="B8" s="85"/>
      <c r="C8" s="85"/>
      <c r="D8" s="85"/>
      <c r="E8" s="85"/>
      <c r="F8" s="85"/>
      <c r="G8" s="85"/>
      <c r="H8" s="85"/>
      <c r="I8" s="85"/>
    </row>
    <row r="9" spans="1:9" s="40" customFormat="1" x14ac:dyDescent="0.25">
      <c r="A9" s="85"/>
      <c r="B9" s="85"/>
      <c r="C9" s="85"/>
      <c r="D9" s="85"/>
      <c r="E9" s="85"/>
      <c r="F9" s="85"/>
      <c r="G9" s="85"/>
      <c r="H9" s="85"/>
      <c r="I9" s="85"/>
    </row>
    <row r="10" spans="1:9" s="40" customFormat="1" x14ac:dyDescent="0.25">
      <c r="A10" s="85"/>
      <c r="B10" s="85"/>
      <c r="C10" s="85"/>
      <c r="D10" s="85"/>
      <c r="E10" s="85"/>
      <c r="F10" s="85"/>
      <c r="G10" s="85"/>
      <c r="H10" s="85"/>
      <c r="I10" s="85"/>
    </row>
    <row r="11" spans="1:9" x14ac:dyDescent="0.25">
      <c r="A11" s="45"/>
      <c r="B11" s="45"/>
      <c r="C11" s="45"/>
      <c r="D11" s="45"/>
      <c r="E11" s="45"/>
      <c r="F11" s="45"/>
      <c r="G11" s="45"/>
      <c r="H11" s="45"/>
      <c r="I11" s="45"/>
    </row>
    <row r="12" spans="1:9" x14ac:dyDescent="0.25">
      <c r="A12" s="85" t="s">
        <v>138</v>
      </c>
      <c r="B12" s="85"/>
      <c r="C12" s="85"/>
      <c r="D12" s="85"/>
      <c r="E12" s="85"/>
      <c r="F12" s="85"/>
      <c r="G12" s="85"/>
      <c r="H12" s="85"/>
      <c r="I12" s="85"/>
    </row>
    <row r="13" spans="1:9" x14ac:dyDescent="0.25">
      <c r="A13" s="85"/>
      <c r="B13" s="85"/>
      <c r="C13" s="85"/>
      <c r="D13" s="85"/>
      <c r="E13" s="85"/>
      <c r="F13" s="85"/>
      <c r="G13" s="85"/>
      <c r="H13" s="85"/>
      <c r="I13" s="85"/>
    </row>
    <row r="14" spans="1:9" x14ac:dyDescent="0.25">
      <c r="A14" s="85"/>
      <c r="B14" s="85"/>
      <c r="C14" s="85"/>
      <c r="D14" s="85"/>
      <c r="E14" s="85"/>
      <c r="F14" s="85"/>
      <c r="G14" s="85"/>
      <c r="H14" s="85"/>
      <c r="I14" s="85"/>
    </row>
    <row r="15" spans="1:9" x14ac:dyDescent="0.25">
      <c r="A15" s="85" t="s">
        <v>156</v>
      </c>
      <c r="B15" s="85"/>
      <c r="C15" s="85"/>
      <c r="D15" s="85"/>
      <c r="E15" s="85"/>
      <c r="F15" s="85"/>
      <c r="G15" s="85"/>
      <c r="H15" s="85"/>
      <c r="I15" s="85"/>
    </row>
    <row r="16" spans="1:9" x14ac:dyDescent="0.25">
      <c r="A16" s="85"/>
      <c r="B16" s="85"/>
      <c r="C16" s="85"/>
      <c r="D16" s="85"/>
      <c r="E16" s="85"/>
      <c r="F16" s="85"/>
      <c r="G16" s="85"/>
      <c r="H16" s="85"/>
      <c r="I16" s="85"/>
    </row>
    <row r="17" spans="1:9" x14ac:dyDescent="0.25">
      <c r="A17" s="45"/>
      <c r="B17" s="45"/>
      <c r="C17" s="45"/>
      <c r="D17" s="45"/>
      <c r="E17" s="45"/>
      <c r="F17" s="45"/>
      <c r="G17" s="45"/>
      <c r="H17" s="45"/>
      <c r="I17" s="45"/>
    </row>
    <row r="18" spans="1:9" x14ac:dyDescent="0.25">
      <c r="A18" s="3"/>
      <c r="B18" s="3"/>
      <c r="C18" s="3"/>
      <c r="D18" s="4" t="s">
        <v>105</v>
      </c>
      <c r="E18" s="3"/>
      <c r="F18" s="3"/>
      <c r="G18" s="3"/>
      <c r="H18" s="3"/>
      <c r="I18" s="3"/>
    </row>
    <row r="19" spans="1:9" x14ac:dyDescent="0.25">
      <c r="A19" s="3" t="s">
        <v>1</v>
      </c>
      <c r="B19" s="41"/>
      <c r="C19" s="3"/>
      <c r="D19" s="3"/>
      <c r="E19" s="3"/>
      <c r="F19" s="3"/>
      <c r="G19" s="3"/>
      <c r="H19" s="3"/>
      <c r="I19" s="3"/>
    </row>
    <row r="20" spans="1:9" x14ac:dyDescent="0.25">
      <c r="A20" s="3"/>
      <c r="B20" s="78" t="s">
        <v>233</v>
      </c>
      <c r="C20" s="3"/>
      <c r="D20" s="3"/>
      <c r="E20" s="3"/>
      <c r="F20" s="3"/>
      <c r="G20" s="3"/>
      <c r="H20" s="3"/>
      <c r="I20" s="3"/>
    </row>
    <row r="21" spans="1:9" x14ac:dyDescent="0.25">
      <c r="A21" s="3"/>
      <c r="B21" s="77" t="s">
        <v>234</v>
      </c>
      <c r="C21" s="3"/>
      <c r="D21" s="3"/>
      <c r="E21" s="3"/>
      <c r="F21" s="3"/>
      <c r="G21" s="3"/>
      <c r="H21" s="3"/>
      <c r="I21" s="3"/>
    </row>
    <row r="22" spans="1:9" x14ac:dyDescent="0.25">
      <c r="A22" s="3" t="s">
        <v>106</v>
      </c>
      <c r="B22" s="3"/>
      <c r="C22" s="3"/>
      <c r="D22" s="3"/>
      <c r="E22" s="3"/>
      <c r="F22" s="3"/>
      <c r="G22" s="3"/>
      <c r="H22" s="3"/>
      <c r="I22" s="3"/>
    </row>
    <row r="23" spans="1:9" ht="15" customHeight="1" x14ac:dyDescent="0.25">
      <c r="A23" s="3"/>
      <c r="B23" s="83" t="s">
        <v>107</v>
      </c>
      <c r="C23" s="83"/>
      <c r="D23" s="83"/>
      <c r="E23" s="83"/>
      <c r="F23" s="83"/>
      <c r="G23" s="83"/>
      <c r="H23" s="83"/>
      <c r="I23" s="83"/>
    </row>
    <row r="24" spans="1:9" x14ac:dyDescent="0.25">
      <c r="A24" s="3"/>
      <c r="B24" s="83"/>
      <c r="C24" s="83"/>
      <c r="D24" s="83"/>
      <c r="E24" s="83"/>
      <c r="F24" s="83"/>
      <c r="G24" s="83"/>
      <c r="H24" s="83"/>
      <c r="I24" s="83"/>
    </row>
    <row r="25" spans="1:9" x14ac:dyDescent="0.25">
      <c r="A25" s="3"/>
      <c r="B25" s="83" t="s">
        <v>108</v>
      </c>
      <c r="C25" s="83"/>
      <c r="D25" s="83"/>
      <c r="E25" s="83"/>
      <c r="F25" s="83"/>
      <c r="G25" s="83"/>
      <c r="H25" s="83"/>
      <c r="I25" s="83"/>
    </row>
    <row r="26" spans="1:9" x14ac:dyDescent="0.25">
      <c r="A26" s="3"/>
      <c r="B26" s="83"/>
      <c r="C26" s="83"/>
      <c r="D26" s="83"/>
      <c r="E26" s="83"/>
      <c r="F26" s="83"/>
      <c r="G26" s="83"/>
      <c r="H26" s="83"/>
      <c r="I26" s="83"/>
    </row>
    <row r="27" spans="1:9" x14ac:dyDescent="0.25">
      <c r="A27" s="3"/>
      <c r="B27" s="3" t="s">
        <v>109</v>
      </c>
      <c r="C27" s="5"/>
      <c r="D27" s="5"/>
      <c r="E27" s="5"/>
      <c r="F27" s="5"/>
      <c r="G27" s="5"/>
      <c r="H27" s="5"/>
      <c r="I27" s="5"/>
    </row>
    <row r="28" spans="1:9" x14ac:dyDescent="0.25">
      <c r="A28" s="3"/>
      <c r="B28" s="3" t="s">
        <v>110</v>
      </c>
      <c r="C28" s="5"/>
      <c r="D28" s="5"/>
      <c r="E28" s="5"/>
      <c r="F28" s="5"/>
      <c r="G28" s="5"/>
      <c r="H28" s="5"/>
      <c r="I28" s="5"/>
    </row>
    <row r="29" spans="1:9" x14ac:dyDescent="0.25">
      <c r="A29" s="3"/>
      <c r="B29" s="3" t="s">
        <v>111</v>
      </c>
      <c r="C29" s="5"/>
      <c r="D29" s="5"/>
      <c r="E29" s="5"/>
      <c r="F29" s="5"/>
      <c r="G29" s="5"/>
      <c r="H29" s="5"/>
      <c r="I29" s="5"/>
    </row>
    <row r="30" spans="1:9" ht="13.9" customHeight="1" x14ac:dyDescent="0.25">
      <c r="A30" s="83" t="s">
        <v>112</v>
      </c>
      <c r="B30" s="83"/>
      <c r="C30" s="83"/>
      <c r="D30" s="83"/>
      <c r="E30" s="83"/>
      <c r="F30" s="83"/>
      <c r="G30" s="83"/>
      <c r="H30" s="83"/>
      <c r="I30" s="83"/>
    </row>
    <row r="31" spans="1:9" x14ac:dyDescent="0.25">
      <c r="A31" s="83"/>
      <c r="B31" s="83"/>
      <c r="C31" s="83"/>
      <c r="D31" s="83"/>
      <c r="E31" s="83"/>
      <c r="F31" s="83"/>
      <c r="G31" s="83"/>
      <c r="H31" s="83"/>
      <c r="I31" s="83"/>
    </row>
    <row r="32" spans="1:9" x14ac:dyDescent="0.25">
      <c r="A32" s="83"/>
      <c r="B32" s="83"/>
      <c r="C32" s="83"/>
      <c r="D32" s="83"/>
      <c r="E32" s="83"/>
      <c r="F32" s="83"/>
      <c r="G32" s="83"/>
      <c r="H32" s="83"/>
      <c r="I32" s="83"/>
    </row>
    <row r="33" spans="1:9" x14ac:dyDescent="0.25">
      <c r="A33" s="3"/>
      <c r="B33" s="3"/>
      <c r="C33" s="3"/>
      <c r="D33" s="3"/>
      <c r="E33" s="3"/>
      <c r="F33" s="3"/>
      <c r="G33" s="3"/>
      <c r="H33" s="3"/>
      <c r="I33" s="3"/>
    </row>
    <row r="34" spans="1:9" x14ac:dyDescent="0.25">
      <c r="A34" s="83" t="s">
        <v>3</v>
      </c>
      <c r="B34" s="83"/>
      <c r="C34" s="83"/>
      <c r="D34" s="83"/>
      <c r="E34" s="83"/>
      <c r="F34" s="83"/>
      <c r="G34" s="83"/>
      <c r="H34" s="83"/>
      <c r="I34" s="83"/>
    </row>
    <row r="35" spans="1:9" x14ac:dyDescent="0.25">
      <c r="A35" s="83"/>
      <c r="B35" s="83"/>
      <c r="C35" s="83"/>
      <c r="D35" s="83"/>
      <c r="E35" s="83"/>
      <c r="F35" s="83"/>
      <c r="G35" s="83"/>
      <c r="H35" s="83"/>
      <c r="I35" s="83"/>
    </row>
    <row r="36" spans="1:9" x14ac:dyDescent="0.25">
      <c r="A36" s="3"/>
      <c r="B36" s="3"/>
      <c r="C36" s="3"/>
      <c r="D36" s="3"/>
      <c r="E36" s="3"/>
      <c r="F36" s="3"/>
      <c r="G36" s="3"/>
      <c r="H36" s="3"/>
      <c r="I36" s="3"/>
    </row>
    <row r="37" spans="1:9" x14ac:dyDescent="0.25">
      <c r="A37" s="83" t="s">
        <v>4</v>
      </c>
      <c r="B37" s="83"/>
      <c r="C37" s="83"/>
      <c r="D37" s="83"/>
      <c r="E37" s="83"/>
      <c r="F37" s="83"/>
      <c r="G37" s="83"/>
      <c r="H37" s="83"/>
      <c r="I37" s="83"/>
    </row>
    <row r="38" spans="1:9" x14ac:dyDescent="0.25">
      <c r="A38" s="83"/>
      <c r="B38" s="83"/>
      <c r="C38" s="83"/>
      <c r="D38" s="83"/>
      <c r="E38" s="83"/>
      <c r="F38" s="83"/>
      <c r="G38" s="83"/>
      <c r="H38" s="83"/>
      <c r="I38" s="83"/>
    </row>
    <row r="39" spans="1:9" x14ac:dyDescent="0.25">
      <c r="A39" s="83"/>
      <c r="B39" s="83"/>
      <c r="C39" s="83"/>
      <c r="D39" s="83"/>
      <c r="E39" s="83"/>
      <c r="F39" s="83"/>
      <c r="G39" s="83"/>
      <c r="H39" s="83"/>
      <c r="I39" s="83"/>
    </row>
    <row r="40" spans="1:9" x14ac:dyDescent="0.25">
      <c r="A40" s="3"/>
      <c r="B40" s="3"/>
      <c r="C40" s="3"/>
      <c r="D40" s="3"/>
      <c r="E40" s="3"/>
      <c r="F40" s="3"/>
      <c r="G40" s="3"/>
      <c r="H40" s="3"/>
      <c r="I40" s="3"/>
    </row>
    <row r="41" spans="1:9" x14ac:dyDescent="0.25">
      <c r="A41" s="86" t="s">
        <v>139</v>
      </c>
      <c r="B41" s="86"/>
      <c r="C41" s="86"/>
      <c r="D41" s="86"/>
      <c r="E41" s="86"/>
      <c r="F41" s="86"/>
      <c r="G41" s="86"/>
      <c r="H41" s="86"/>
      <c r="I41" s="86"/>
    </row>
    <row r="42" spans="1:9" x14ac:dyDescent="0.25">
      <c r="A42" s="86"/>
      <c r="B42" s="86"/>
      <c r="C42" s="86"/>
      <c r="D42" s="86"/>
      <c r="E42" s="86"/>
      <c r="F42" s="86"/>
      <c r="G42" s="86"/>
      <c r="H42" s="86"/>
      <c r="I42" s="86"/>
    </row>
    <row r="43" spans="1:9" x14ac:dyDescent="0.25">
      <c r="A43" s="86"/>
      <c r="B43" s="86"/>
      <c r="C43" s="86"/>
      <c r="D43" s="86"/>
      <c r="E43" s="86"/>
      <c r="F43" s="86"/>
      <c r="G43" s="86"/>
      <c r="H43" s="86"/>
      <c r="I43" s="86"/>
    </row>
    <row r="44" spans="1:9" x14ac:dyDescent="0.25">
      <c r="A44" s="3"/>
      <c r="B44" s="3"/>
      <c r="C44" s="3"/>
      <c r="D44" s="3"/>
      <c r="E44" s="3"/>
      <c r="F44" s="3"/>
      <c r="G44" s="3"/>
      <c r="H44" s="3"/>
      <c r="I44" s="3"/>
    </row>
    <row r="45" spans="1:9" ht="15" customHeight="1" x14ac:dyDescent="0.25">
      <c r="A45" s="87" t="s">
        <v>136</v>
      </c>
      <c r="B45" s="87"/>
      <c r="C45" s="87"/>
      <c r="D45" s="87"/>
      <c r="E45" s="87"/>
      <c r="F45" s="87"/>
      <c r="G45" s="87"/>
      <c r="H45" s="87"/>
      <c r="I45" s="87"/>
    </row>
    <row r="46" spans="1:9" x14ac:dyDescent="0.25">
      <c r="A46" s="6"/>
      <c r="B46" s="3"/>
      <c r="C46" s="3"/>
      <c r="D46" s="3"/>
      <c r="E46" s="3"/>
      <c r="F46" s="3"/>
      <c r="G46" s="3"/>
      <c r="H46" s="3"/>
      <c r="I46" s="3"/>
    </row>
    <row r="47" spans="1:9" ht="15" customHeight="1" x14ac:dyDescent="0.25">
      <c r="A47" s="84" t="s">
        <v>96</v>
      </c>
      <c r="B47" s="84"/>
      <c r="C47" s="84"/>
      <c r="D47" s="84"/>
      <c r="E47" s="84"/>
      <c r="F47" s="84"/>
      <c r="G47" s="84"/>
      <c r="H47" s="84"/>
      <c r="I47" s="84"/>
    </row>
    <row r="48" spans="1:9" x14ac:dyDescent="0.25">
      <c r="A48" s="84"/>
      <c r="B48" s="84"/>
      <c r="C48" s="84"/>
      <c r="D48" s="84"/>
      <c r="E48" s="84"/>
      <c r="F48" s="84"/>
      <c r="G48" s="84"/>
      <c r="H48" s="84"/>
      <c r="I48" s="84"/>
    </row>
    <row r="49" ht="15" customHeight="1" x14ac:dyDescent="0.25"/>
  </sheetData>
  <sheetProtection algorithmName="SHA-512" hashValue="phrUmLLos4zqJ34LY9Zaf13rL6ym/fQBl78Tqro2EL7QRO/OfwpOPu2g9AG9sMCWgtsNkq1aJqS8PflHjCjiuQ==" saltValue="DSwvMdKsEGgv9HGvEcOwYw==" spinCount="100000" sheet="1" objects="1" scenarios="1" selectLockedCells="1" selectUnlockedCells="1"/>
  <mergeCells count="12">
    <mergeCell ref="A7:XFD7"/>
    <mergeCell ref="A34:I35"/>
    <mergeCell ref="A37:I39"/>
    <mergeCell ref="A47:I48"/>
    <mergeCell ref="A8:I10"/>
    <mergeCell ref="A12:I14"/>
    <mergeCell ref="A30:I32"/>
    <mergeCell ref="A41:I43"/>
    <mergeCell ref="B23:I24"/>
    <mergeCell ref="B25:I26"/>
    <mergeCell ref="A45:I45"/>
    <mergeCell ref="A15:I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61A5C-6E01-49B2-9717-5D47791697BF}">
  <sheetPr codeName="Sheet2">
    <pageSetUpPr fitToPage="1"/>
  </sheetPr>
  <dimension ref="A1:G74"/>
  <sheetViews>
    <sheetView showGridLines="0" topLeftCell="A37" zoomScale="120" zoomScaleNormal="120" workbookViewId="0">
      <selection activeCell="B55" sqref="B55:C55"/>
    </sheetView>
  </sheetViews>
  <sheetFormatPr defaultColWidth="0" defaultRowHeight="15" zeroHeight="1" x14ac:dyDescent="0.25"/>
  <cols>
    <col min="1" max="1" width="55.28515625" style="1" customWidth="1"/>
    <col min="2" max="2" width="35.85546875" style="1" customWidth="1"/>
    <col min="3" max="3" width="9.140625" style="1" customWidth="1"/>
    <col min="4" max="4" width="0.140625" style="1" customWidth="1"/>
    <col min="5" max="16384" width="9.140625" style="1" hidden="1"/>
  </cols>
  <sheetData>
    <row r="1" spans="1:7" x14ac:dyDescent="0.25">
      <c r="A1" s="3"/>
      <c r="B1" s="3"/>
      <c r="C1" s="3"/>
      <c r="G1" s="1" t="s">
        <v>5</v>
      </c>
    </row>
    <row r="2" spans="1:7" x14ac:dyDescent="0.25">
      <c r="A2" s="3"/>
      <c r="B2" s="3"/>
      <c r="C2" s="3"/>
      <c r="G2" s="1" t="s">
        <v>6</v>
      </c>
    </row>
    <row r="3" spans="1:7" x14ac:dyDescent="0.25">
      <c r="A3" s="3"/>
      <c r="B3" s="3"/>
      <c r="C3" s="3"/>
      <c r="G3" s="1" t="s">
        <v>2</v>
      </c>
    </row>
    <row r="4" spans="1:7" x14ac:dyDescent="0.25">
      <c r="A4" s="3"/>
      <c r="B4" s="3"/>
      <c r="C4" s="3"/>
    </row>
    <row r="5" spans="1:7" x14ac:dyDescent="0.25">
      <c r="A5" s="3"/>
      <c r="B5" s="3"/>
      <c r="C5" s="3"/>
    </row>
    <row r="6" spans="1:7" x14ac:dyDescent="0.25">
      <c r="A6" s="3"/>
      <c r="B6" s="3"/>
      <c r="C6" s="3"/>
      <c r="G6" s="2" t="b">
        <v>0</v>
      </c>
    </row>
    <row r="7" spans="1:7" x14ac:dyDescent="0.25">
      <c r="A7" s="4" t="s">
        <v>0</v>
      </c>
      <c r="B7" s="4" t="s">
        <v>7</v>
      </c>
      <c r="C7" s="3"/>
      <c r="G7" s="2" t="b">
        <v>0</v>
      </c>
    </row>
    <row r="8" spans="1:7" x14ac:dyDescent="0.25">
      <c r="A8" s="4" t="s">
        <v>8</v>
      </c>
      <c r="B8" s="4" t="s">
        <v>251</v>
      </c>
      <c r="C8" s="3"/>
    </row>
    <row r="9" spans="1:7" ht="9.75" customHeight="1" x14ac:dyDescent="0.25">
      <c r="A9" s="3"/>
      <c r="B9" s="3"/>
      <c r="C9" s="3"/>
      <c r="G9" s="1" t="s">
        <v>22</v>
      </c>
    </row>
    <row r="10" spans="1:7" x14ac:dyDescent="0.25">
      <c r="A10" s="4" t="s">
        <v>9</v>
      </c>
      <c r="B10" s="3"/>
      <c r="C10" s="3"/>
      <c r="G10" s="1" t="s">
        <v>23</v>
      </c>
    </row>
    <row r="11" spans="1:7" x14ac:dyDescent="0.25">
      <c r="A11" s="15" t="s">
        <v>140</v>
      </c>
      <c r="B11" s="46"/>
      <c r="C11" s="3"/>
      <c r="G11" s="1" t="s">
        <v>24</v>
      </c>
    </row>
    <row r="12" spans="1:7" x14ac:dyDescent="0.25">
      <c r="A12" s="15" t="s">
        <v>241</v>
      </c>
      <c r="B12" s="46"/>
      <c r="C12" s="3"/>
      <c r="G12" s="1" t="s">
        <v>25</v>
      </c>
    </row>
    <row r="13" spans="1:7" x14ac:dyDescent="0.25">
      <c r="A13" s="49" t="s">
        <v>242</v>
      </c>
      <c r="B13" s="46"/>
      <c r="C13" s="3"/>
      <c r="G13" s="1" t="s">
        <v>26</v>
      </c>
    </row>
    <row r="14" spans="1:7" x14ac:dyDescent="0.25">
      <c r="A14" s="50" t="s">
        <v>89</v>
      </c>
      <c r="B14" s="46"/>
      <c r="C14" s="3"/>
      <c r="G14" s="1" t="s">
        <v>27</v>
      </c>
    </row>
    <row r="15" spans="1:7" x14ac:dyDescent="0.25">
      <c r="A15" s="51" t="s">
        <v>90</v>
      </c>
      <c r="B15" s="46"/>
      <c r="C15" s="3"/>
      <c r="G15" s="1" t="s">
        <v>28</v>
      </c>
    </row>
    <row r="16" spans="1:7" x14ac:dyDescent="0.25">
      <c r="A16" s="15" t="s">
        <v>243</v>
      </c>
      <c r="B16" s="46"/>
      <c r="C16" s="3"/>
      <c r="G16" s="1" t="s">
        <v>29</v>
      </c>
    </row>
    <row r="17" spans="1:7" x14ac:dyDescent="0.25">
      <c r="A17" s="52" t="s">
        <v>89</v>
      </c>
      <c r="B17" s="46"/>
      <c r="C17" s="3"/>
      <c r="G17" s="1" t="s">
        <v>30</v>
      </c>
    </row>
    <row r="18" spans="1:7" x14ac:dyDescent="0.25">
      <c r="A18" s="52" t="s">
        <v>90</v>
      </c>
      <c r="B18" s="46"/>
      <c r="C18" s="3"/>
      <c r="G18" s="1" t="s">
        <v>31</v>
      </c>
    </row>
    <row r="19" spans="1:7" x14ac:dyDescent="0.25">
      <c r="A19" s="53" t="s">
        <v>244</v>
      </c>
      <c r="B19" s="46"/>
      <c r="C19" s="3"/>
      <c r="G19" s="1" t="s">
        <v>32</v>
      </c>
    </row>
    <row r="20" spans="1:7" x14ac:dyDescent="0.25">
      <c r="A20" s="33" t="s">
        <v>245</v>
      </c>
      <c r="B20" s="46"/>
      <c r="C20" s="3"/>
      <c r="G20" s="1" t="s">
        <v>33</v>
      </c>
    </row>
    <row r="21" spans="1:7" x14ac:dyDescent="0.25">
      <c r="A21" s="33" t="s">
        <v>246</v>
      </c>
      <c r="B21" s="60"/>
      <c r="C21" s="3"/>
      <c r="G21" s="1" t="s">
        <v>34</v>
      </c>
    </row>
    <row r="22" spans="1:7" x14ac:dyDescent="0.25">
      <c r="A22" s="33" t="s">
        <v>247</v>
      </c>
      <c r="B22" s="46"/>
      <c r="C22" s="3"/>
      <c r="G22" s="1" t="s">
        <v>35</v>
      </c>
    </row>
    <row r="23" spans="1:7" x14ac:dyDescent="0.25">
      <c r="A23" s="33" t="s">
        <v>248</v>
      </c>
      <c r="B23" s="46"/>
      <c r="C23" s="3"/>
      <c r="G23" s="1" t="s">
        <v>36</v>
      </c>
    </row>
    <row r="24" spans="1:7" x14ac:dyDescent="0.25">
      <c r="A24" s="3"/>
      <c r="B24" s="41"/>
      <c r="C24" s="3"/>
      <c r="G24" s="1" t="s">
        <v>37</v>
      </c>
    </row>
    <row r="25" spans="1:7" x14ac:dyDescent="0.25">
      <c r="A25" s="4" t="s">
        <v>141</v>
      </c>
      <c r="B25" s="41"/>
      <c r="C25" s="3"/>
      <c r="G25" s="1" t="s">
        <v>38</v>
      </c>
    </row>
    <row r="26" spans="1:7" ht="15" customHeight="1" x14ac:dyDescent="0.25">
      <c r="A26" s="33" t="s">
        <v>185</v>
      </c>
      <c r="B26" s="46"/>
      <c r="C26" s="3"/>
      <c r="G26" s="1" t="s">
        <v>39</v>
      </c>
    </row>
    <row r="27" spans="1:7" ht="15" customHeight="1" x14ac:dyDescent="0.25">
      <c r="A27" s="90" t="s">
        <v>186</v>
      </c>
      <c r="B27" s="91"/>
      <c r="C27" s="3"/>
      <c r="G27" s="1" t="s">
        <v>40</v>
      </c>
    </row>
    <row r="28" spans="1:7" ht="15" customHeight="1" x14ac:dyDescent="0.25">
      <c r="A28" s="90"/>
      <c r="B28" s="91"/>
      <c r="C28" s="3"/>
      <c r="G28" s="1" t="s">
        <v>41</v>
      </c>
    </row>
    <row r="29" spans="1:7" ht="15" customHeight="1" x14ac:dyDescent="0.25">
      <c r="A29" s="90"/>
      <c r="B29" s="91"/>
      <c r="C29" s="3"/>
      <c r="G29" s="1" t="s">
        <v>42</v>
      </c>
    </row>
    <row r="30" spans="1:7" x14ac:dyDescent="0.25">
      <c r="A30" s="90"/>
      <c r="B30" s="91"/>
      <c r="C30" s="3"/>
      <c r="G30" s="1" t="s">
        <v>43</v>
      </c>
    </row>
    <row r="31" spans="1:7" ht="15" customHeight="1" x14ac:dyDescent="0.25">
      <c r="A31" s="90"/>
      <c r="B31" s="91"/>
      <c r="C31" s="3"/>
      <c r="G31" s="1" t="s">
        <v>44</v>
      </c>
    </row>
    <row r="32" spans="1:7" x14ac:dyDescent="0.25">
      <c r="A32" s="90"/>
      <c r="B32" s="91"/>
      <c r="C32" s="3"/>
      <c r="G32" s="1" t="s">
        <v>45</v>
      </c>
    </row>
    <row r="33" spans="1:7" x14ac:dyDescent="0.25">
      <c r="A33" s="101" t="s">
        <v>175</v>
      </c>
      <c r="B33" s="102"/>
      <c r="C33" s="3"/>
      <c r="G33" s="1" t="s">
        <v>46</v>
      </c>
    </row>
    <row r="34" spans="1:7" x14ac:dyDescent="0.25">
      <c r="A34" s="33" t="s">
        <v>176</v>
      </c>
      <c r="B34" s="60"/>
      <c r="C34" s="3"/>
      <c r="G34" s="1" t="s">
        <v>47</v>
      </c>
    </row>
    <row r="35" spans="1:7" x14ac:dyDescent="0.25">
      <c r="A35" s="33" t="s">
        <v>177</v>
      </c>
      <c r="B35" s="60"/>
      <c r="C35" s="3"/>
      <c r="G35" s="1" t="s">
        <v>48</v>
      </c>
    </row>
    <row r="36" spans="1:7" x14ac:dyDescent="0.25">
      <c r="A36" s="33" t="s">
        <v>155</v>
      </c>
      <c r="B36" s="60"/>
      <c r="C36" s="3"/>
      <c r="G36" s="1" t="s">
        <v>49</v>
      </c>
    </row>
    <row r="37" spans="1:7" x14ac:dyDescent="0.25">
      <c r="A37" s="3"/>
      <c r="B37" s="3"/>
      <c r="C37" s="3"/>
      <c r="G37" s="1" t="s">
        <v>50</v>
      </c>
    </row>
    <row r="38" spans="1:7" x14ac:dyDescent="0.25">
      <c r="A38" s="4" t="s">
        <v>142</v>
      </c>
      <c r="B38" s="3"/>
      <c r="C38" s="3"/>
      <c r="G38" s="1" t="s">
        <v>51</v>
      </c>
    </row>
    <row r="39" spans="1:7" x14ac:dyDescent="0.25">
      <c r="A39" s="15" t="s">
        <v>150</v>
      </c>
      <c r="B39" s="16"/>
      <c r="C39" s="46"/>
      <c r="G39" s="1" t="s">
        <v>52</v>
      </c>
    </row>
    <row r="40" spans="1:7" x14ac:dyDescent="0.25">
      <c r="A40" s="12" t="s">
        <v>143</v>
      </c>
      <c r="B40" s="13"/>
      <c r="C40" s="46"/>
      <c r="G40" s="1" t="s">
        <v>53</v>
      </c>
    </row>
    <row r="41" spans="1:7" x14ac:dyDescent="0.25">
      <c r="A41" s="20" t="s">
        <v>144</v>
      </c>
      <c r="B41" s="3"/>
      <c r="C41" s="46"/>
      <c r="G41" s="1" t="s">
        <v>54</v>
      </c>
    </row>
    <row r="42" spans="1:7" x14ac:dyDescent="0.25">
      <c r="A42" s="12" t="s">
        <v>145</v>
      </c>
      <c r="B42" s="13"/>
      <c r="C42" s="46"/>
      <c r="G42" s="1" t="s">
        <v>55</v>
      </c>
    </row>
    <row r="43" spans="1:7" x14ac:dyDescent="0.25">
      <c r="A43" s="20" t="s">
        <v>146</v>
      </c>
      <c r="B43" s="3"/>
      <c r="C43" s="46"/>
      <c r="G43" s="1" t="s">
        <v>56</v>
      </c>
    </row>
    <row r="44" spans="1:7" x14ac:dyDescent="0.25">
      <c r="A44" s="103" t="s">
        <v>147</v>
      </c>
      <c r="B44" s="104"/>
      <c r="C44" s="107"/>
      <c r="G44" s="1" t="s">
        <v>57</v>
      </c>
    </row>
    <row r="45" spans="1:7" x14ac:dyDescent="0.25">
      <c r="A45" s="105"/>
      <c r="B45" s="106"/>
      <c r="C45" s="107"/>
      <c r="G45" s="1" t="s">
        <v>58</v>
      </c>
    </row>
    <row r="46" spans="1:7" x14ac:dyDescent="0.25">
      <c r="A46" s="103" t="s">
        <v>148</v>
      </c>
      <c r="B46" s="108"/>
      <c r="C46" s="107"/>
      <c r="G46" s="1" t="s">
        <v>59</v>
      </c>
    </row>
    <row r="47" spans="1:7" x14ac:dyDescent="0.25">
      <c r="A47" s="109"/>
      <c r="B47" s="110"/>
      <c r="C47" s="107"/>
      <c r="G47" s="1" t="s">
        <v>60</v>
      </c>
    </row>
    <row r="48" spans="1:7" x14ac:dyDescent="0.25">
      <c r="A48" s="12" t="s">
        <v>149</v>
      </c>
      <c r="B48" s="14"/>
      <c r="C48" s="34"/>
      <c r="G48" s="1" t="s">
        <v>61</v>
      </c>
    </row>
    <row r="49" spans="1:7" x14ac:dyDescent="0.25">
      <c r="A49" s="3"/>
      <c r="B49" s="54" t="str">
        <f>IF(C39="No",IF(AND(C40="Yes",C41="Yes",C42="Yes",OR(C43="Yes",C44="Yes",C46="Yes")),"§61-24-3.10 Eligible","Ineligible"),IF(C48="Yes","§61-24-3.10 Eligible","Ineligible"))</f>
        <v>Ineligible</v>
      </c>
      <c r="C49" s="3"/>
      <c r="G49" s="1" t="s">
        <v>62</v>
      </c>
    </row>
    <row r="50" spans="1:7" x14ac:dyDescent="0.25">
      <c r="A50" s="3"/>
      <c r="B50" s="3"/>
      <c r="C50" s="3"/>
      <c r="G50" s="1" t="s">
        <v>63</v>
      </c>
    </row>
    <row r="51" spans="1:7" x14ac:dyDescent="0.25">
      <c r="A51" s="3"/>
      <c r="B51" s="3"/>
      <c r="C51" s="3"/>
      <c r="G51" s="1" t="s">
        <v>64</v>
      </c>
    </row>
    <row r="52" spans="1:7" x14ac:dyDescent="0.25">
      <c r="A52" s="4" t="s">
        <v>151</v>
      </c>
      <c r="B52" s="3"/>
      <c r="C52" s="3"/>
      <c r="G52" s="1" t="s">
        <v>65</v>
      </c>
    </row>
    <row r="53" spans="1:7" x14ac:dyDescent="0.25">
      <c r="A53" s="115" t="s">
        <v>187</v>
      </c>
      <c r="B53" s="116"/>
      <c r="C53" s="117"/>
      <c r="G53" s="1" t="s">
        <v>66</v>
      </c>
    </row>
    <row r="54" spans="1:7" x14ac:dyDescent="0.25">
      <c r="A54" s="118"/>
      <c r="B54" s="119"/>
      <c r="C54" s="120"/>
      <c r="G54" s="1" t="s">
        <v>67</v>
      </c>
    </row>
    <row r="55" spans="1:7" x14ac:dyDescent="0.25">
      <c r="A55" s="33" t="s">
        <v>152</v>
      </c>
      <c r="B55" s="112"/>
      <c r="C55" s="113"/>
      <c r="G55" s="1" t="s">
        <v>68</v>
      </c>
    </row>
    <row r="56" spans="1:7" x14ac:dyDescent="0.25">
      <c r="A56" s="111" t="s">
        <v>153</v>
      </c>
      <c r="B56" s="114"/>
      <c r="C56" s="114"/>
      <c r="G56" s="1" t="s">
        <v>69</v>
      </c>
    </row>
    <row r="57" spans="1:7" x14ac:dyDescent="0.25">
      <c r="A57" s="111"/>
      <c r="B57" s="114"/>
      <c r="C57" s="114"/>
      <c r="G57" s="1" t="s">
        <v>70</v>
      </c>
    </row>
    <row r="58" spans="1:7" x14ac:dyDescent="0.25">
      <c r="A58" s="12" t="s">
        <v>154</v>
      </c>
      <c r="B58" s="47"/>
      <c r="C58" s="48"/>
      <c r="G58" s="1" t="s">
        <v>71</v>
      </c>
    </row>
    <row r="59" spans="1:7" x14ac:dyDescent="0.25">
      <c r="A59" s="92"/>
      <c r="B59" s="93"/>
      <c r="C59" s="94"/>
      <c r="G59" s="1" t="s">
        <v>72</v>
      </c>
    </row>
    <row r="60" spans="1:7" x14ac:dyDescent="0.25">
      <c r="A60" s="95"/>
      <c r="B60" s="96"/>
      <c r="C60" s="97"/>
      <c r="G60" s="1" t="s">
        <v>73</v>
      </c>
    </row>
    <row r="61" spans="1:7" x14ac:dyDescent="0.25">
      <c r="A61" s="95"/>
      <c r="B61" s="96"/>
      <c r="C61" s="97"/>
      <c r="G61" s="1" t="s">
        <v>74</v>
      </c>
    </row>
    <row r="62" spans="1:7" x14ac:dyDescent="0.25">
      <c r="A62" s="95"/>
      <c r="B62" s="96"/>
      <c r="C62" s="97"/>
      <c r="G62" s="1" t="s">
        <v>75</v>
      </c>
    </row>
    <row r="63" spans="1:7" x14ac:dyDescent="0.25">
      <c r="A63" s="95"/>
      <c r="B63" s="96"/>
      <c r="C63" s="97"/>
      <c r="G63" s="1" t="s">
        <v>76</v>
      </c>
    </row>
    <row r="64" spans="1:7" x14ac:dyDescent="0.25">
      <c r="A64" s="98"/>
      <c r="B64" s="99"/>
      <c r="C64" s="100"/>
    </row>
    <row r="65" spans="1:3" x14ac:dyDescent="0.25">
      <c r="A65" s="12" t="s">
        <v>188</v>
      </c>
      <c r="B65" s="13"/>
      <c r="C65" s="14"/>
    </row>
    <row r="66" spans="1:3" x14ac:dyDescent="0.25">
      <c r="A66" s="33" t="s">
        <v>10</v>
      </c>
      <c r="B66" s="88" t="s">
        <v>11</v>
      </c>
      <c r="C66" s="88"/>
    </row>
    <row r="67" spans="1:3" x14ac:dyDescent="0.25">
      <c r="A67" s="39"/>
      <c r="B67" s="88" t="s">
        <v>12</v>
      </c>
      <c r="C67" s="88"/>
    </row>
    <row r="68" spans="1:3" x14ac:dyDescent="0.25">
      <c r="A68" s="39"/>
      <c r="B68" s="89"/>
      <c r="C68" s="89"/>
    </row>
    <row r="69" spans="1:3" x14ac:dyDescent="0.25">
      <c r="A69" s="39"/>
      <c r="B69" s="89"/>
      <c r="C69" s="89"/>
    </row>
    <row r="70" spans="1:3" x14ac:dyDescent="0.25">
      <c r="A70" s="39"/>
      <c r="B70" s="89"/>
      <c r="C70" s="89"/>
    </row>
    <row r="71" spans="1:3" x14ac:dyDescent="0.25">
      <c r="A71" s="39"/>
      <c r="B71" s="89"/>
      <c r="C71" s="89"/>
    </row>
    <row r="72" spans="1:3" x14ac:dyDescent="0.25">
      <c r="A72" s="12" t="s">
        <v>13</v>
      </c>
      <c r="B72" s="13"/>
      <c r="C72" s="14"/>
    </row>
    <row r="73" spans="1:3" x14ac:dyDescent="0.25">
      <c r="A73" s="81" t="s">
        <v>239</v>
      </c>
      <c r="B73" s="121"/>
      <c r="C73" s="122"/>
    </row>
    <row r="74" spans="1:3" ht="0.75" customHeight="1" x14ac:dyDescent="0.25"/>
  </sheetData>
  <sheetProtection algorithmName="SHA-512" hashValue="5pT9TJHBHCkZSAkSrxdEuJR5BbEtIX3rf7Lz+gUUn8xvDXW6vjFJAd1enBxfsAIk/cUpoacNdLv6GfFup8OWsA==" saltValue="71eorhSx/O43DUWDFP5vzw==" spinCount="100000" sheet="1" objects="1" scenarios="1" selectLockedCells="1"/>
  <mergeCells count="18">
    <mergeCell ref="B69:C69"/>
    <mergeCell ref="B70:C70"/>
    <mergeCell ref="B71:C71"/>
    <mergeCell ref="B67:C67"/>
    <mergeCell ref="B73:C73"/>
    <mergeCell ref="B66:C66"/>
    <mergeCell ref="B68:C68"/>
    <mergeCell ref="A27:B32"/>
    <mergeCell ref="A59:C64"/>
    <mergeCell ref="A33:B33"/>
    <mergeCell ref="A44:B45"/>
    <mergeCell ref="C44:C45"/>
    <mergeCell ref="C46:C47"/>
    <mergeCell ref="A46:B47"/>
    <mergeCell ref="A56:A57"/>
    <mergeCell ref="B55:C55"/>
    <mergeCell ref="B56:C57"/>
    <mergeCell ref="A53:C54"/>
  </mergeCells>
  <conditionalFormatting sqref="A67:A71 B68:C71">
    <cfRule type="expression" dxfId="51" priority="9" stopIfTrue="1">
      <formula>$C$39="Yes"</formula>
    </cfRule>
    <cfRule type="expression" dxfId="50" priority="21" stopIfTrue="1">
      <formula>AND($A$68&lt;&gt;"",$B$68&lt;&gt;"")</formula>
    </cfRule>
  </conditionalFormatting>
  <conditionalFormatting sqref="A59:C61">
    <cfRule type="cellIs" dxfId="49" priority="7" stopIfTrue="1" operator="notEqual">
      <formula>""</formula>
    </cfRule>
  </conditionalFormatting>
  <conditionalFormatting sqref="B11:B12 A67:A68">
    <cfRule type="cellIs" dxfId="48" priority="5" stopIfTrue="1" operator="notEqual">
      <formula>""</formula>
    </cfRule>
  </conditionalFormatting>
  <conditionalFormatting sqref="B13:B15">
    <cfRule type="expression" dxfId="47" priority="30" stopIfTrue="1">
      <formula>AND(OR($B$13&lt;&gt;"",$B$14&lt;&gt;""),$B$15&lt;&gt;"")</formula>
    </cfRule>
  </conditionalFormatting>
  <conditionalFormatting sqref="B16:B18">
    <cfRule type="expression" dxfId="46" priority="28" stopIfTrue="1">
      <formula>OR($G$7=TRUE,AND(OR($B$16&lt;&gt;"",$B$17&lt;&gt;""),$B$18&lt;&gt;""))</formula>
    </cfRule>
  </conditionalFormatting>
  <conditionalFormatting sqref="B19:B23">
    <cfRule type="cellIs" dxfId="45" priority="11" stopIfTrue="1" operator="notEqual">
      <formula>""</formula>
    </cfRule>
  </conditionalFormatting>
  <conditionalFormatting sqref="B26">
    <cfRule type="expression" dxfId="44" priority="1" stopIfTrue="1">
      <formula>OR($B$26="n/a",$B$26="na",$B$26="none")</formula>
    </cfRule>
    <cfRule type="cellIs" dxfId="43" priority="17" stopIfTrue="1" operator="notEqual">
      <formula>""</formula>
    </cfRule>
  </conditionalFormatting>
  <conditionalFormatting sqref="B34:B36">
    <cfRule type="expression" dxfId="42" priority="41" stopIfTrue="1">
      <formula>B34&lt;&gt;""</formula>
    </cfRule>
    <cfRule type="expression" dxfId="41" priority="42" stopIfTrue="1">
      <formula>AND($G$6=TRUE,$B$34="",$B$35="")</formula>
    </cfRule>
  </conditionalFormatting>
  <conditionalFormatting sqref="B49:B51">
    <cfRule type="cellIs" dxfId="40" priority="35" stopIfTrue="1" operator="equal">
      <formula>"Ineligible"</formula>
    </cfRule>
    <cfRule type="cellIs" dxfId="39" priority="36" stopIfTrue="1" operator="equal">
      <formula>"§61-24-3.10 Eligible"</formula>
    </cfRule>
  </conditionalFormatting>
  <conditionalFormatting sqref="B73">
    <cfRule type="cellIs" dxfId="38" priority="4" stopIfTrue="1" operator="notEqual">
      <formula>""</formula>
    </cfRule>
  </conditionalFormatting>
  <conditionalFormatting sqref="B55:C57">
    <cfRule type="cellIs" dxfId="37" priority="12" stopIfTrue="1" operator="notEqual">
      <formula>""</formula>
    </cfRule>
  </conditionalFormatting>
  <conditionalFormatting sqref="B56:C57">
    <cfRule type="expression" dxfId="36" priority="8" stopIfTrue="1">
      <formula>$C$39="Yes"</formula>
    </cfRule>
  </conditionalFormatting>
  <conditionalFormatting sqref="C39:C48">
    <cfRule type="cellIs" dxfId="35" priority="16" stopIfTrue="1" operator="notEqual">
      <formula>""</formula>
    </cfRule>
  </conditionalFormatting>
  <conditionalFormatting sqref="C40:C47">
    <cfRule type="expression" dxfId="34" priority="15" stopIfTrue="1">
      <formula>$C$39="Yes"</formula>
    </cfRule>
  </conditionalFormatting>
  <conditionalFormatting sqref="C48">
    <cfRule type="expression" dxfId="33" priority="14" stopIfTrue="1">
      <formula>$C$39="No"</formula>
    </cfRule>
  </conditionalFormatting>
  <dataValidations count="6">
    <dataValidation type="list" allowBlank="1" showInputMessage="1" showErrorMessage="1" sqref="C39:C48" xr:uid="{6DC2744D-A60B-425B-B00A-6AD986AB1D5C}">
      <formula1>"Yes,No"</formula1>
    </dataValidation>
    <dataValidation type="custom" allowBlank="1" showInputMessage="1" showErrorMessage="1" promptTitle="Bus. Reg. Acct. No." prompt="Must be 8 digits with no letters. Do not enter dashes." sqref="B56:C57" xr:uid="{86570C95-B94F-45F3-924A-9F5BB6C2037A}">
      <formula1>AND(LEFT(B56,1)&gt;="0",LEN(B56)&lt;9,ISNUMBER(B56))</formula1>
    </dataValidation>
    <dataValidation type="custom" allowBlank="1" showInputMessage="1" showErrorMessage="1" promptTitle="FEIN" prompt="FEIN must be 9 digits. Do not enter dashes." sqref="B55:C55" xr:uid="{08A6278C-1206-4A6B-B189-67D90A9CED12}">
      <formula1>AND(LEFT(B55,1)&gt;="0",LEN(B55)&lt;10,ISNUMBER(B55))</formula1>
    </dataValidation>
    <dataValidation type="list" allowBlank="1" showInputMessage="1" showErrorMessage="1" sqref="B21" xr:uid="{6CB2152F-F481-4997-BF67-319A9BDB1FDA}">
      <formula1>"Mr., Mrs., Miss, Ms., Dr., Hon."</formula1>
    </dataValidation>
    <dataValidation type="list" allowBlank="1" showInputMessage="1" showErrorMessage="1" sqref="B19" xr:uid="{3F95F404-0FE0-4602-9581-8E5F3E43F811}">
      <formula1>$G$9:$G$63</formula1>
    </dataValidation>
    <dataValidation type="list" allowBlank="1" showInputMessage="1" showErrorMessage="1" sqref="B12" xr:uid="{566A654B-3295-4486-82E6-616C2483599A}">
      <formula1>"501(c)(3),County Commission,Municipality"</formula1>
    </dataValidation>
  </dataValidations>
  <pageMargins left="0.7" right="0.7" top="0.75" bottom="0.75" header="0.3" footer="0.3"/>
  <pageSetup scale="90" fitToHeight="0" orientation="portrait" r:id="rId1"/>
  <rowBreaks count="1" manualBreakCount="1">
    <brk id="5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locked="0" defaultSize="0" autoFill="0" autoLine="0" autoPict="0">
                <anchor moveWithCells="1">
                  <from>
                    <xdr:col>0</xdr:col>
                    <xdr:colOff>9525</xdr:colOff>
                    <xdr:row>16</xdr:row>
                    <xdr:rowOff>9525</xdr:rowOff>
                  </from>
                  <to>
                    <xdr:col>0</xdr:col>
                    <xdr:colOff>219075</xdr:colOff>
                    <xdr:row>17</xdr:row>
                    <xdr:rowOff>0</xdr:rowOff>
                  </to>
                </anchor>
              </controlPr>
            </control>
          </mc:Choice>
        </mc:AlternateContent>
        <mc:AlternateContent xmlns:mc="http://schemas.openxmlformats.org/markup-compatibility/2006">
          <mc:Choice Requires="x14">
            <control shapeId="2069" r:id="rId5" name="Check Box 21">
              <controlPr locked="0" defaultSize="0" autoFill="0" autoLine="0" autoPict="0">
                <anchor moveWithCells="1">
                  <from>
                    <xdr:col>1</xdr:col>
                    <xdr:colOff>352425</xdr:colOff>
                    <xdr:row>32</xdr:row>
                    <xdr:rowOff>9525</xdr:rowOff>
                  </from>
                  <to>
                    <xdr:col>1</xdr:col>
                    <xdr:colOff>561975</xdr:colOff>
                    <xdr:row>33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6EF3C-51B5-4208-A9DE-3B3DE055ED88}">
  <sheetPr codeName="Sheet3">
    <pageSetUpPr fitToPage="1"/>
  </sheetPr>
  <dimension ref="A1:V114"/>
  <sheetViews>
    <sheetView tabSelected="1" zoomScale="120" zoomScaleNormal="120" workbookViewId="0">
      <selection activeCell="G9" sqref="G9:H9"/>
    </sheetView>
  </sheetViews>
  <sheetFormatPr defaultColWidth="0" defaultRowHeight="15" zeroHeight="1" x14ac:dyDescent="0.25"/>
  <cols>
    <col min="1" max="9" width="9.140625" style="1" customWidth="1"/>
    <col min="10" max="10" width="19.5703125" style="1" customWidth="1"/>
    <col min="11" max="19" width="19.5703125" style="1" hidden="1"/>
    <col min="20" max="20" width="12.7109375" style="1" hidden="1"/>
    <col min="21" max="16384" width="19.5703125" style="1" hidden="1"/>
  </cols>
  <sheetData>
    <row r="1" spans="1:22" x14ac:dyDescent="0.25">
      <c r="A1" s="4" t="s">
        <v>86</v>
      </c>
      <c r="B1" s="3"/>
      <c r="C1" s="3"/>
      <c r="D1" s="3"/>
      <c r="E1" s="3"/>
      <c r="F1" s="3"/>
      <c r="G1" s="3"/>
      <c r="H1" s="3"/>
      <c r="I1" s="3"/>
      <c r="J1" s="3"/>
      <c r="K1" s="3"/>
      <c r="O1" s="1" t="s">
        <v>22</v>
      </c>
      <c r="Q1" s="2" t="b">
        <v>0</v>
      </c>
      <c r="S1" s="1" t="s">
        <v>179</v>
      </c>
      <c r="U1" s="1" t="s">
        <v>223</v>
      </c>
    </row>
    <row r="2" spans="1:22" x14ac:dyDescent="0.25">
      <c r="A2" s="119" t="s">
        <v>87</v>
      </c>
      <c r="B2" s="119"/>
      <c r="C2" s="119"/>
      <c r="D2" s="119"/>
      <c r="E2" s="119"/>
      <c r="F2" s="119"/>
      <c r="G2" s="119"/>
      <c r="H2" s="119"/>
      <c r="I2" s="119"/>
      <c r="J2" s="119"/>
      <c r="K2" s="3"/>
      <c r="O2" s="1" t="s">
        <v>23</v>
      </c>
      <c r="S2" s="64">
        <v>5000</v>
      </c>
      <c r="U2" s="64" t="str">
        <f>CONCATENATE("Level I Match: ",TEXT(U5,"$###,##0.00"))</f>
        <v>Level I Match: $0.00</v>
      </c>
    </row>
    <row r="3" spans="1:22" x14ac:dyDescent="0.25">
      <c r="A3" s="119"/>
      <c r="B3" s="119"/>
      <c r="C3" s="119"/>
      <c r="D3" s="119"/>
      <c r="E3" s="119"/>
      <c r="F3" s="119"/>
      <c r="G3" s="119"/>
      <c r="H3" s="119"/>
      <c r="I3" s="119"/>
      <c r="J3" s="119"/>
      <c r="K3" s="3"/>
      <c r="O3" s="1" t="s">
        <v>24</v>
      </c>
      <c r="S3" s="64">
        <v>7500</v>
      </c>
      <c r="U3" s="64" t="str">
        <f>CONCATENATE("Level II Match: ",TEXT(U6,"$###,##0.00"))</f>
        <v>Level II Match: $0.00</v>
      </c>
    </row>
    <row r="4" spans="1:22" x14ac:dyDescent="0.25">
      <c r="A4" s="3"/>
      <c r="B4" s="3"/>
      <c r="C4" s="3"/>
      <c r="D4" s="3"/>
      <c r="E4" s="3"/>
      <c r="F4" s="3"/>
      <c r="G4" s="3"/>
      <c r="H4" s="3"/>
      <c r="I4" s="3"/>
      <c r="J4" s="3"/>
      <c r="K4" s="3"/>
      <c r="O4" s="1" t="s">
        <v>25</v>
      </c>
      <c r="S4" s="64">
        <v>10000</v>
      </c>
      <c r="U4" s="64">
        <f>IF(G10="",G9,G10)</f>
        <v>0</v>
      </c>
      <c r="V4" s="1" t="s">
        <v>220</v>
      </c>
    </row>
    <row r="5" spans="1:22" x14ac:dyDescent="0.25">
      <c r="A5" s="4" t="s">
        <v>166</v>
      </c>
      <c r="B5" s="3"/>
      <c r="C5" s="3"/>
      <c r="D5" s="3"/>
      <c r="E5" s="3"/>
      <c r="F5" s="3"/>
      <c r="G5" s="3"/>
      <c r="H5" s="3"/>
      <c r="I5" s="3"/>
      <c r="J5" s="3"/>
      <c r="K5" s="3"/>
      <c r="O5" s="1" t="s">
        <v>26</v>
      </c>
      <c r="S5" s="64">
        <v>12500</v>
      </c>
      <c r="U5" s="64">
        <f>IFERROR(ROUND($U$4*0.25,2),"Error")</f>
        <v>0</v>
      </c>
      <c r="V5" s="1" t="s">
        <v>221</v>
      </c>
    </row>
    <row r="6" spans="1:22" x14ac:dyDescent="0.25">
      <c r="A6" s="115" t="s">
        <v>249</v>
      </c>
      <c r="B6" s="116"/>
      <c r="C6" s="116"/>
      <c r="D6" s="116"/>
      <c r="E6" s="116"/>
      <c r="F6" s="116"/>
      <c r="G6" s="116"/>
      <c r="H6" s="116"/>
      <c r="I6" s="116"/>
      <c r="J6" s="117"/>
      <c r="K6" s="3"/>
      <c r="O6" s="1" t="s">
        <v>27</v>
      </c>
      <c r="S6" s="64">
        <v>15000</v>
      </c>
      <c r="U6" s="64">
        <f>IFERROR(ROUND($U$4*(2/3),2),"Error")</f>
        <v>0</v>
      </c>
      <c r="V6" s="1" t="s">
        <v>222</v>
      </c>
    </row>
    <row r="7" spans="1:22" ht="15" customHeight="1" x14ac:dyDescent="0.25">
      <c r="A7" s="118"/>
      <c r="B7" s="119"/>
      <c r="C7" s="119"/>
      <c r="D7" s="119"/>
      <c r="E7" s="119"/>
      <c r="F7" s="119"/>
      <c r="G7" s="119"/>
      <c r="H7" s="119"/>
      <c r="I7" s="119"/>
      <c r="J7" s="120"/>
      <c r="K7" s="3"/>
      <c r="O7" s="1" t="s">
        <v>28</v>
      </c>
      <c r="S7" s="64">
        <v>17500</v>
      </c>
    </row>
    <row r="8" spans="1:22" x14ac:dyDescent="0.25">
      <c r="A8" s="143"/>
      <c r="B8" s="123"/>
      <c r="C8" s="123"/>
      <c r="D8" s="123"/>
      <c r="E8" s="123"/>
      <c r="F8" s="123"/>
      <c r="G8" s="123"/>
      <c r="H8" s="123"/>
      <c r="I8" s="123"/>
      <c r="J8" s="124"/>
      <c r="K8" s="3"/>
      <c r="O8" s="1" t="s">
        <v>29</v>
      </c>
      <c r="S8" s="64">
        <v>20000</v>
      </c>
      <c r="U8" s="1" t="str">
        <f>IF(G15=U2,1,IF(G15=U3,2,IF(G15=U1,0,IF(G15="","BLANK","ERROR"))))</f>
        <v>BLANK</v>
      </c>
      <c r="V8" s="1" t="s">
        <v>225</v>
      </c>
    </row>
    <row r="9" spans="1:22" x14ac:dyDescent="0.25">
      <c r="A9" s="15" t="s">
        <v>167</v>
      </c>
      <c r="B9" s="16"/>
      <c r="C9" s="16"/>
      <c r="D9" s="16"/>
      <c r="E9" s="16"/>
      <c r="F9" s="17"/>
      <c r="G9" s="135"/>
      <c r="H9" s="136"/>
      <c r="I9" s="16"/>
      <c r="J9" s="17"/>
      <c r="K9" s="3"/>
      <c r="O9" s="1" t="s">
        <v>30</v>
      </c>
      <c r="S9" s="64">
        <v>22500</v>
      </c>
      <c r="U9" s="75">
        <f>IF(U8=1,U5,IF(U8=2,U6,0))</f>
        <v>0</v>
      </c>
      <c r="V9" s="1" t="s">
        <v>224</v>
      </c>
    </row>
    <row r="10" spans="1:22" ht="15" customHeight="1" x14ac:dyDescent="0.25">
      <c r="A10" s="20"/>
      <c r="B10" s="3" t="s">
        <v>180</v>
      </c>
      <c r="C10" s="3"/>
      <c r="D10" s="3"/>
      <c r="E10" s="21"/>
      <c r="F10" s="21"/>
      <c r="G10" s="121"/>
      <c r="H10" s="122"/>
      <c r="I10" s="3"/>
      <c r="J10" s="21"/>
      <c r="K10" s="3"/>
      <c r="O10" s="1" t="s">
        <v>31</v>
      </c>
      <c r="S10" s="64">
        <v>25000</v>
      </c>
    </row>
    <row r="11" spans="1:22" ht="15" customHeight="1" x14ac:dyDescent="0.25">
      <c r="A11" s="20" t="s">
        <v>219</v>
      </c>
      <c r="B11" s="3"/>
      <c r="C11" s="3"/>
      <c r="D11" s="3"/>
      <c r="E11" s="3"/>
      <c r="F11" s="3"/>
      <c r="G11" s="138"/>
      <c r="H11" s="138"/>
      <c r="I11" s="3"/>
      <c r="J11" s="21"/>
      <c r="K11" s="3"/>
      <c r="O11" s="1" t="s">
        <v>32</v>
      </c>
      <c r="S11" s="64">
        <v>27500</v>
      </c>
    </row>
    <row r="12" spans="1:22" x14ac:dyDescent="0.25">
      <c r="A12" s="20"/>
      <c r="B12" s="119" t="s">
        <v>218</v>
      </c>
      <c r="C12" s="119"/>
      <c r="D12" s="119"/>
      <c r="E12" s="119"/>
      <c r="F12" s="119"/>
      <c r="G12" s="119"/>
      <c r="H12" s="119"/>
      <c r="I12" s="119"/>
      <c r="J12" s="120"/>
      <c r="K12" s="3"/>
      <c r="O12" s="1" t="s">
        <v>33</v>
      </c>
      <c r="S12" s="64">
        <v>30000</v>
      </c>
    </row>
    <row r="13" spans="1:22" x14ac:dyDescent="0.25">
      <c r="A13" s="20"/>
      <c r="B13" s="119"/>
      <c r="C13" s="119"/>
      <c r="D13" s="119"/>
      <c r="E13" s="119"/>
      <c r="F13" s="119"/>
      <c r="G13" s="119"/>
      <c r="H13" s="119"/>
      <c r="I13" s="119"/>
      <c r="J13" s="120"/>
      <c r="K13" s="3"/>
      <c r="O13" s="1" t="s">
        <v>34</v>
      </c>
      <c r="S13" s="64">
        <v>32500</v>
      </c>
    </row>
    <row r="14" spans="1:22" x14ac:dyDescent="0.25">
      <c r="A14" s="20"/>
      <c r="B14" s="119"/>
      <c r="C14" s="119"/>
      <c r="D14" s="119"/>
      <c r="E14" s="119"/>
      <c r="F14" s="119"/>
      <c r="G14" s="119"/>
      <c r="H14" s="119"/>
      <c r="I14" s="119"/>
      <c r="J14" s="120"/>
      <c r="K14" s="3"/>
      <c r="O14" s="1" t="s">
        <v>35</v>
      </c>
      <c r="S14" s="64">
        <v>35000</v>
      </c>
    </row>
    <row r="15" spans="1:22" x14ac:dyDescent="0.25">
      <c r="A15" s="20"/>
      <c r="B15" s="3"/>
      <c r="C15" s="3"/>
      <c r="D15" s="3"/>
      <c r="E15" s="3"/>
      <c r="F15" s="3"/>
      <c r="G15" s="139"/>
      <c r="H15" s="140"/>
      <c r="I15" s="141"/>
      <c r="J15" s="21"/>
      <c r="K15" s="3"/>
      <c r="O15" s="1" t="s">
        <v>36</v>
      </c>
    </row>
    <row r="16" spans="1:22" x14ac:dyDescent="0.25">
      <c r="A16" s="3"/>
      <c r="B16" s="3"/>
      <c r="C16" s="3"/>
      <c r="D16" s="3"/>
      <c r="E16" s="3"/>
      <c r="F16" s="3"/>
      <c r="G16" s="3"/>
      <c r="H16" s="3"/>
      <c r="I16" s="3"/>
      <c r="J16" s="3"/>
      <c r="K16" s="3"/>
      <c r="O16" s="1" t="s">
        <v>37</v>
      </c>
    </row>
    <row r="17" spans="1:15" x14ac:dyDescent="0.25">
      <c r="A17" s="4" t="s">
        <v>178</v>
      </c>
      <c r="B17" s="3"/>
      <c r="C17" s="3"/>
      <c r="D17" s="3"/>
      <c r="E17" s="3"/>
      <c r="F17" s="3"/>
      <c r="G17" s="3"/>
      <c r="H17" s="3"/>
      <c r="I17" s="3"/>
      <c r="J17" s="3"/>
      <c r="K17" s="3"/>
      <c r="O17" s="1" t="s">
        <v>38</v>
      </c>
    </row>
    <row r="18" spans="1:15" x14ac:dyDescent="0.25">
      <c r="A18" s="15" t="s">
        <v>181</v>
      </c>
      <c r="B18" s="16"/>
      <c r="C18" s="16"/>
      <c r="D18" s="16"/>
      <c r="E18" s="16"/>
      <c r="F18" s="16"/>
      <c r="G18" s="16"/>
      <c r="H18" s="16"/>
      <c r="I18" s="46"/>
      <c r="J18" s="17"/>
      <c r="K18" s="3"/>
      <c r="O18" s="1" t="s">
        <v>39</v>
      </c>
    </row>
    <row r="19" spans="1:15" x14ac:dyDescent="0.25">
      <c r="A19" s="20" t="s">
        <v>182</v>
      </c>
      <c r="B19" s="3"/>
      <c r="C19" s="3"/>
      <c r="D19" s="3"/>
      <c r="E19" s="3"/>
      <c r="F19" s="3"/>
      <c r="G19" s="3"/>
      <c r="H19" s="3"/>
      <c r="I19" s="3"/>
      <c r="J19" s="21"/>
      <c r="K19" s="3"/>
      <c r="O19" s="1" t="s">
        <v>40</v>
      </c>
    </row>
    <row r="20" spans="1:15" x14ac:dyDescent="0.25">
      <c r="A20" s="20"/>
      <c r="B20" s="3"/>
      <c r="C20" s="3"/>
      <c r="D20" s="36" t="s">
        <v>172</v>
      </c>
      <c r="E20" s="3"/>
      <c r="F20" s="3" t="s">
        <v>165</v>
      </c>
      <c r="G20" s="3"/>
      <c r="H20" s="3"/>
      <c r="I20" s="3"/>
      <c r="J20" s="21"/>
      <c r="K20" s="3"/>
      <c r="O20" s="1" t="s">
        <v>41</v>
      </c>
    </row>
    <row r="21" spans="1:15" x14ac:dyDescent="0.25">
      <c r="A21" s="20"/>
      <c r="B21" s="3"/>
      <c r="C21" s="36" t="s">
        <v>159</v>
      </c>
      <c r="D21" s="43"/>
      <c r="E21" s="3"/>
      <c r="F21" s="62"/>
      <c r="G21" s="3"/>
      <c r="H21" s="3"/>
      <c r="I21" s="3"/>
      <c r="J21" s="21"/>
      <c r="K21" s="3"/>
      <c r="O21" s="1" t="s">
        <v>42</v>
      </c>
    </row>
    <row r="22" spans="1:15" x14ac:dyDescent="0.25">
      <c r="A22" s="20"/>
      <c r="B22" s="3"/>
      <c r="C22" s="36" t="s">
        <v>160</v>
      </c>
      <c r="D22" s="43"/>
      <c r="E22" s="3"/>
      <c r="F22" s="62"/>
      <c r="G22" s="3"/>
      <c r="H22" s="3"/>
      <c r="I22" s="3"/>
      <c r="J22" s="21"/>
      <c r="K22" s="3"/>
      <c r="O22" s="1" t="s">
        <v>43</v>
      </c>
    </row>
    <row r="23" spans="1:15" x14ac:dyDescent="0.25">
      <c r="A23" s="20"/>
      <c r="B23" s="3"/>
      <c r="C23" s="36" t="s">
        <v>161</v>
      </c>
      <c r="D23" s="43"/>
      <c r="E23" s="3"/>
      <c r="F23" s="62"/>
      <c r="G23" s="3"/>
      <c r="H23" s="3"/>
      <c r="I23" s="3"/>
      <c r="J23" s="21"/>
      <c r="K23" s="3"/>
      <c r="O23" s="1" t="s">
        <v>44</v>
      </c>
    </row>
    <row r="24" spans="1:15" ht="15" customHeight="1" x14ac:dyDescent="0.25">
      <c r="A24" s="20"/>
      <c r="B24" s="3"/>
      <c r="C24" s="36" t="s">
        <v>162</v>
      </c>
      <c r="D24" s="43"/>
      <c r="E24" s="3"/>
      <c r="F24" s="62"/>
      <c r="G24" s="3"/>
      <c r="H24" s="3"/>
      <c r="I24" s="3"/>
      <c r="J24" s="21"/>
      <c r="K24" s="3"/>
      <c r="O24" s="1" t="s">
        <v>45</v>
      </c>
    </row>
    <row r="25" spans="1:15" x14ac:dyDescent="0.25">
      <c r="A25" s="20"/>
      <c r="B25" s="3"/>
      <c r="C25" s="36" t="s">
        <v>164</v>
      </c>
      <c r="D25" s="43"/>
      <c r="E25" s="3"/>
      <c r="F25" s="62"/>
      <c r="G25" s="144" t="s">
        <v>238</v>
      </c>
      <c r="H25" s="145"/>
      <c r="I25" s="146"/>
      <c r="J25" s="79"/>
      <c r="K25" s="3"/>
      <c r="O25" s="1" t="s">
        <v>46</v>
      </c>
    </row>
    <row r="26" spans="1:15" x14ac:dyDescent="0.25">
      <c r="A26" s="20"/>
      <c r="B26" s="3"/>
      <c r="C26" s="36" t="s">
        <v>163</v>
      </c>
      <c r="D26" s="43"/>
      <c r="E26" s="3"/>
      <c r="F26" s="62"/>
      <c r="G26" s="147"/>
      <c r="H26" s="142"/>
      <c r="I26" s="148"/>
      <c r="J26" s="79"/>
      <c r="K26" s="3"/>
      <c r="O26" s="1" t="s">
        <v>47</v>
      </c>
    </row>
    <row r="27" spans="1:15" ht="15" customHeight="1" x14ac:dyDescent="0.25">
      <c r="A27" s="20"/>
      <c r="B27" s="3"/>
      <c r="C27" s="3"/>
      <c r="D27" s="3"/>
      <c r="E27" s="3"/>
      <c r="F27" s="3"/>
      <c r="G27" s="3"/>
      <c r="H27" s="36"/>
      <c r="I27" s="36"/>
      <c r="J27" s="21"/>
      <c r="K27" s="3"/>
      <c r="O27" s="1" t="s">
        <v>48</v>
      </c>
    </row>
    <row r="28" spans="1:15" x14ac:dyDescent="0.25">
      <c r="A28" s="18"/>
      <c r="B28" s="19"/>
      <c r="C28" s="19"/>
      <c r="D28" s="19"/>
      <c r="E28" s="19"/>
      <c r="F28" s="19"/>
      <c r="G28" s="19"/>
      <c r="H28" s="38" t="s">
        <v>91</v>
      </c>
      <c r="I28" s="43"/>
      <c r="J28" s="22"/>
      <c r="K28" s="3"/>
      <c r="O28" s="1" t="s">
        <v>49</v>
      </c>
    </row>
    <row r="29" spans="1:15" ht="15" customHeight="1" x14ac:dyDescent="0.25">
      <c r="A29" s="3"/>
      <c r="B29" s="3"/>
      <c r="C29" s="3"/>
      <c r="D29" s="3"/>
      <c r="E29" s="3"/>
      <c r="F29" s="3"/>
      <c r="G29" s="3"/>
      <c r="H29" s="3"/>
      <c r="I29" s="3"/>
      <c r="J29" s="3"/>
      <c r="K29" s="3"/>
      <c r="O29" s="1" t="s">
        <v>50</v>
      </c>
    </row>
    <row r="30" spans="1:15" x14ac:dyDescent="0.25">
      <c r="A30" s="86" t="s">
        <v>240</v>
      </c>
      <c r="B30" s="86"/>
      <c r="C30" s="86"/>
      <c r="D30" s="86"/>
      <c r="E30" s="86"/>
      <c r="F30" s="86"/>
      <c r="G30" s="86"/>
      <c r="H30" s="86"/>
      <c r="I30" s="86"/>
      <c r="J30" s="86"/>
      <c r="K30" s="3"/>
      <c r="O30" s="1" t="s">
        <v>51</v>
      </c>
    </row>
    <row r="31" spans="1:15" x14ac:dyDescent="0.25">
      <c r="A31" s="142"/>
      <c r="B31" s="142"/>
      <c r="C31" s="142"/>
      <c r="D31" s="142"/>
      <c r="E31" s="142"/>
      <c r="F31" s="142"/>
      <c r="G31" s="142"/>
      <c r="H31" s="142"/>
      <c r="I31" s="142"/>
      <c r="J31" s="142"/>
      <c r="K31" s="3"/>
      <c r="O31" s="1" t="s">
        <v>52</v>
      </c>
    </row>
    <row r="32" spans="1:15" x14ac:dyDescent="0.25">
      <c r="A32" s="137" t="s">
        <v>82</v>
      </c>
      <c r="B32" s="137"/>
      <c r="C32" s="137"/>
      <c r="D32" s="137"/>
      <c r="E32" s="137"/>
      <c r="F32" s="137"/>
      <c r="G32" s="137"/>
      <c r="H32" s="137" t="s">
        <v>252</v>
      </c>
      <c r="I32" s="137"/>
      <c r="J32" s="137"/>
      <c r="K32" s="3"/>
      <c r="O32" s="1" t="s">
        <v>53</v>
      </c>
    </row>
    <row r="33" spans="1:15" x14ac:dyDescent="0.25">
      <c r="A33" s="89"/>
      <c r="B33" s="89"/>
      <c r="C33" s="89"/>
      <c r="D33" s="89"/>
      <c r="E33" s="89"/>
      <c r="F33" s="89"/>
      <c r="G33" s="89"/>
      <c r="H33" s="89"/>
      <c r="I33" s="89"/>
      <c r="J33" s="89"/>
      <c r="K33" s="3"/>
      <c r="O33" s="1" t="s">
        <v>54</v>
      </c>
    </row>
    <row r="34" spans="1:15" x14ac:dyDescent="0.25">
      <c r="A34" s="89"/>
      <c r="B34" s="89"/>
      <c r="C34" s="89"/>
      <c r="D34" s="89"/>
      <c r="E34" s="89"/>
      <c r="F34" s="89"/>
      <c r="G34" s="89"/>
      <c r="H34" s="89"/>
      <c r="I34" s="89"/>
      <c r="J34" s="89"/>
      <c r="K34" s="3"/>
      <c r="O34" s="1" t="s">
        <v>55</v>
      </c>
    </row>
    <row r="35" spans="1:15" x14ac:dyDescent="0.25">
      <c r="A35" s="89"/>
      <c r="B35" s="89"/>
      <c r="C35" s="89"/>
      <c r="D35" s="89"/>
      <c r="E35" s="89"/>
      <c r="F35" s="89"/>
      <c r="G35" s="89"/>
      <c r="H35" s="89"/>
      <c r="I35" s="89"/>
      <c r="J35" s="89"/>
      <c r="K35" s="3"/>
      <c r="O35" s="1" t="s">
        <v>56</v>
      </c>
    </row>
    <row r="36" spans="1:15" x14ac:dyDescent="0.25">
      <c r="A36" s="89"/>
      <c r="B36" s="89"/>
      <c r="C36" s="89"/>
      <c r="D36" s="89"/>
      <c r="E36" s="89"/>
      <c r="F36" s="89"/>
      <c r="G36" s="89"/>
      <c r="H36" s="89"/>
      <c r="I36" s="89"/>
      <c r="J36" s="89"/>
      <c r="K36" s="3"/>
      <c r="O36" s="1" t="s">
        <v>57</v>
      </c>
    </row>
    <row r="37" spans="1:15" x14ac:dyDescent="0.25">
      <c r="A37" s="89"/>
      <c r="B37" s="89"/>
      <c r="C37" s="89"/>
      <c r="D37" s="89"/>
      <c r="E37" s="89"/>
      <c r="F37" s="89"/>
      <c r="G37" s="89"/>
      <c r="H37" s="89"/>
      <c r="I37" s="89"/>
      <c r="J37" s="89"/>
      <c r="K37" s="3"/>
      <c r="O37" s="1" t="s">
        <v>58</v>
      </c>
    </row>
    <row r="38" spans="1:15" x14ac:dyDescent="0.25">
      <c r="A38" s="89"/>
      <c r="B38" s="89"/>
      <c r="C38" s="89"/>
      <c r="D38" s="89"/>
      <c r="E38" s="89"/>
      <c r="F38" s="89"/>
      <c r="G38" s="89"/>
      <c r="H38" s="89"/>
      <c r="I38" s="89"/>
      <c r="J38" s="89"/>
      <c r="K38" s="3"/>
      <c r="O38" s="1" t="s">
        <v>59</v>
      </c>
    </row>
    <row r="39" spans="1:15" x14ac:dyDescent="0.25">
      <c r="A39" s="89"/>
      <c r="B39" s="89"/>
      <c r="C39" s="89"/>
      <c r="D39" s="89"/>
      <c r="E39" s="89"/>
      <c r="F39" s="89"/>
      <c r="G39" s="89"/>
      <c r="H39" s="89"/>
      <c r="I39" s="89"/>
      <c r="J39" s="89"/>
      <c r="K39" s="3"/>
      <c r="O39" s="1" t="s">
        <v>60</v>
      </c>
    </row>
    <row r="40" spans="1:15" x14ac:dyDescent="0.25">
      <c r="A40" s="89"/>
      <c r="B40" s="89"/>
      <c r="C40" s="89"/>
      <c r="D40" s="89"/>
      <c r="E40" s="89"/>
      <c r="F40" s="89"/>
      <c r="G40" s="89"/>
      <c r="H40" s="89"/>
      <c r="I40" s="89"/>
      <c r="J40" s="89"/>
      <c r="K40" s="3"/>
      <c r="O40" s="1" t="s">
        <v>61</v>
      </c>
    </row>
    <row r="41" spans="1:15" x14ac:dyDescent="0.25">
      <c r="A41" s="12"/>
      <c r="B41" s="55" t="s">
        <v>88</v>
      </c>
      <c r="C41" s="13"/>
      <c r="D41" s="13"/>
      <c r="E41" s="13"/>
      <c r="F41" s="13"/>
      <c r="G41" s="13"/>
      <c r="H41" s="13"/>
      <c r="I41" s="13"/>
      <c r="J41" s="14"/>
      <c r="K41" s="3"/>
      <c r="O41" s="1" t="s">
        <v>62</v>
      </c>
    </row>
    <row r="42" spans="1:15" x14ac:dyDescent="0.25">
      <c r="A42" s="3"/>
      <c r="B42" s="3"/>
      <c r="C42" s="3"/>
      <c r="D42" s="3"/>
      <c r="E42" s="3"/>
      <c r="F42" s="3"/>
      <c r="G42" s="3"/>
      <c r="H42" s="3"/>
      <c r="I42" s="3"/>
      <c r="J42" s="3"/>
      <c r="K42" s="3"/>
      <c r="O42" s="1" t="s">
        <v>63</v>
      </c>
    </row>
    <row r="43" spans="1:15" x14ac:dyDescent="0.25">
      <c r="A43" s="4" t="s">
        <v>183</v>
      </c>
      <c r="B43" s="3"/>
      <c r="C43" s="3"/>
      <c r="D43" s="3"/>
      <c r="E43" s="3"/>
      <c r="F43" s="3"/>
      <c r="G43" s="3"/>
      <c r="H43" s="3"/>
      <c r="I43" s="3"/>
      <c r="J43" s="3"/>
      <c r="K43" s="3"/>
      <c r="O43" s="1" t="s">
        <v>64</v>
      </c>
    </row>
    <row r="44" spans="1:15" x14ac:dyDescent="0.25">
      <c r="A44" s="149" t="s">
        <v>77</v>
      </c>
      <c r="B44" s="150"/>
      <c r="C44" s="150"/>
      <c r="D44" s="150"/>
      <c r="E44" s="150"/>
      <c r="F44" s="150"/>
      <c r="G44" s="150"/>
      <c r="H44" s="150"/>
      <c r="I44" s="150"/>
      <c r="J44" s="151"/>
      <c r="K44" s="3"/>
      <c r="O44" s="1" t="s">
        <v>65</v>
      </c>
    </row>
    <row r="45" spans="1:15" x14ac:dyDescent="0.25">
      <c r="A45" s="15"/>
      <c r="B45" s="16"/>
      <c r="C45" s="16"/>
      <c r="D45" s="125"/>
      <c r="E45" s="126"/>
      <c r="F45" s="127"/>
      <c r="G45" s="16"/>
      <c r="H45" s="16"/>
      <c r="I45" s="16"/>
      <c r="J45" s="17"/>
      <c r="K45" s="3"/>
      <c r="O45" s="1" t="s">
        <v>66</v>
      </c>
    </row>
    <row r="46" spans="1:15" x14ac:dyDescent="0.25">
      <c r="A46" s="20"/>
      <c r="B46" s="3"/>
      <c r="C46" s="3"/>
      <c r="D46" s="125"/>
      <c r="E46" s="126"/>
      <c r="F46" s="127"/>
      <c r="G46" s="3"/>
      <c r="H46" s="3"/>
      <c r="I46" s="3"/>
      <c r="J46" s="21"/>
      <c r="K46" s="3"/>
      <c r="O46" s="1" t="s">
        <v>67</v>
      </c>
    </row>
    <row r="47" spans="1:15" x14ac:dyDescent="0.25">
      <c r="A47" s="20"/>
      <c r="B47" s="3"/>
      <c r="C47" s="3"/>
      <c r="D47" s="125"/>
      <c r="E47" s="126"/>
      <c r="F47" s="127"/>
      <c r="G47" s="3"/>
      <c r="H47" s="3"/>
      <c r="I47" s="3"/>
      <c r="J47" s="21"/>
      <c r="K47" s="3"/>
      <c r="O47" s="1" t="s">
        <v>68</v>
      </c>
    </row>
    <row r="48" spans="1:15" x14ac:dyDescent="0.25">
      <c r="A48" s="20"/>
      <c r="B48" s="3"/>
      <c r="C48" s="3"/>
      <c r="D48" s="125"/>
      <c r="E48" s="126"/>
      <c r="F48" s="127"/>
      <c r="G48" s="3"/>
      <c r="H48" s="3"/>
      <c r="I48" s="3"/>
      <c r="J48" s="21"/>
      <c r="K48" s="3"/>
      <c r="O48" s="1" t="s">
        <v>69</v>
      </c>
    </row>
    <row r="49" spans="1:15" x14ac:dyDescent="0.25">
      <c r="A49" s="20"/>
      <c r="B49" s="3"/>
      <c r="C49" s="3"/>
      <c r="D49" s="125"/>
      <c r="E49" s="126"/>
      <c r="F49" s="127"/>
      <c r="G49" s="3"/>
      <c r="H49" s="3"/>
      <c r="I49" s="3"/>
      <c r="J49" s="21"/>
      <c r="K49" s="3"/>
      <c r="O49" s="1" t="s">
        <v>70</v>
      </c>
    </row>
    <row r="50" spans="1:15" x14ac:dyDescent="0.25">
      <c r="A50" s="20"/>
      <c r="B50" s="3"/>
      <c r="C50" s="3"/>
      <c r="D50" s="125"/>
      <c r="E50" s="126"/>
      <c r="F50" s="127"/>
      <c r="G50" s="3"/>
      <c r="H50" s="3"/>
      <c r="I50" s="3"/>
      <c r="J50" s="21"/>
      <c r="K50" s="3"/>
      <c r="O50" s="1" t="s">
        <v>71</v>
      </c>
    </row>
    <row r="51" spans="1:15" x14ac:dyDescent="0.25">
      <c r="A51" s="18"/>
      <c r="B51" s="19"/>
      <c r="C51" s="19"/>
      <c r="D51" s="125"/>
      <c r="E51" s="126"/>
      <c r="F51" s="127"/>
      <c r="G51" s="19"/>
      <c r="H51" s="19"/>
      <c r="I51" s="19"/>
      <c r="J51" s="22"/>
      <c r="K51" s="3"/>
      <c r="O51" s="1" t="s">
        <v>72</v>
      </c>
    </row>
    <row r="52" spans="1:15" x14ac:dyDescent="0.25">
      <c r="A52" s="3"/>
      <c r="B52" s="3"/>
      <c r="C52" s="3"/>
      <c r="D52" s="3"/>
      <c r="E52" s="3"/>
      <c r="F52" s="3"/>
      <c r="G52" s="3"/>
      <c r="H52" s="3"/>
      <c r="I52" s="3"/>
      <c r="J52" s="3"/>
      <c r="K52" s="3"/>
      <c r="O52" s="1" t="s">
        <v>73</v>
      </c>
    </row>
    <row r="53" spans="1:15" ht="15" customHeight="1" x14ac:dyDescent="0.25">
      <c r="A53" s="4" t="s">
        <v>168</v>
      </c>
      <c r="B53" s="3"/>
      <c r="C53" s="3"/>
      <c r="D53" s="3"/>
      <c r="E53" s="3"/>
      <c r="F53" s="3"/>
      <c r="G53" s="3"/>
      <c r="H53" s="3"/>
      <c r="I53" s="3"/>
      <c r="J53" s="3"/>
      <c r="K53" s="3"/>
      <c r="O53" s="1" t="s">
        <v>74</v>
      </c>
    </row>
    <row r="54" spans="1:15" x14ac:dyDescent="0.25">
      <c r="A54" s="24" t="s">
        <v>190</v>
      </c>
      <c r="B54" s="16"/>
      <c r="C54" s="16"/>
      <c r="D54" s="67"/>
      <c r="E54" s="16"/>
      <c r="F54" s="16"/>
      <c r="G54" s="16"/>
      <c r="H54" s="16"/>
      <c r="I54" s="16"/>
      <c r="J54" s="17"/>
      <c r="K54" s="3"/>
      <c r="O54" s="1" t="s">
        <v>75</v>
      </c>
    </row>
    <row r="55" spans="1:15" x14ac:dyDescent="0.25">
      <c r="A55" s="109" t="s">
        <v>191</v>
      </c>
      <c r="B55" s="83"/>
      <c r="C55" s="83"/>
      <c r="D55" s="83"/>
      <c r="E55" s="83"/>
      <c r="F55" s="83"/>
      <c r="G55" s="83"/>
      <c r="H55" s="83"/>
      <c r="I55" s="83"/>
      <c r="J55" s="110"/>
      <c r="K55" s="3"/>
      <c r="O55" s="1" t="s">
        <v>76</v>
      </c>
    </row>
    <row r="56" spans="1:15" x14ac:dyDescent="0.25">
      <c r="A56" s="109"/>
      <c r="B56" s="83"/>
      <c r="C56" s="83"/>
      <c r="D56" s="83"/>
      <c r="E56" s="83"/>
      <c r="F56" s="83"/>
      <c r="G56" s="83"/>
      <c r="H56" s="83"/>
      <c r="I56" s="83"/>
      <c r="J56" s="110"/>
      <c r="K56" s="3"/>
    </row>
    <row r="57" spans="1:15" x14ac:dyDescent="0.25">
      <c r="A57" s="109"/>
      <c r="B57" s="83"/>
      <c r="C57" s="83"/>
      <c r="D57" s="83"/>
      <c r="E57" s="83"/>
      <c r="F57" s="83"/>
      <c r="G57" s="83"/>
      <c r="H57" s="83"/>
      <c r="I57" s="83"/>
      <c r="J57" s="110"/>
      <c r="K57" s="3"/>
    </row>
    <row r="58" spans="1:15" x14ac:dyDescent="0.25">
      <c r="A58" s="109"/>
      <c r="B58" s="83"/>
      <c r="C58" s="83"/>
      <c r="D58" s="83"/>
      <c r="E58" s="83"/>
      <c r="F58" s="83"/>
      <c r="G58" s="83"/>
      <c r="H58" s="83"/>
      <c r="I58" s="83"/>
      <c r="J58" s="110"/>
      <c r="K58" s="3"/>
    </row>
    <row r="59" spans="1:15" x14ac:dyDescent="0.25">
      <c r="A59" s="109" t="s">
        <v>192</v>
      </c>
      <c r="B59" s="83"/>
      <c r="C59" s="83"/>
      <c r="D59" s="83"/>
      <c r="E59" s="83"/>
      <c r="F59" s="83"/>
      <c r="G59" s="83"/>
      <c r="H59" s="83"/>
      <c r="I59" s="83"/>
      <c r="J59" s="110"/>
      <c r="K59" s="3"/>
    </row>
    <row r="60" spans="1:15" x14ac:dyDescent="0.25">
      <c r="A60" s="109" t="s">
        <v>193</v>
      </c>
      <c r="B60" s="83"/>
      <c r="C60" s="83"/>
      <c r="D60" s="83"/>
      <c r="E60" s="83"/>
      <c r="F60" s="83"/>
      <c r="G60" s="83"/>
      <c r="H60" s="83"/>
      <c r="I60" s="83"/>
      <c r="J60" s="110"/>
      <c r="K60" s="3"/>
    </row>
    <row r="61" spans="1:15" x14ac:dyDescent="0.25">
      <c r="A61" s="109"/>
      <c r="B61" s="83"/>
      <c r="C61" s="83"/>
      <c r="D61" s="83"/>
      <c r="E61" s="83"/>
      <c r="F61" s="83"/>
      <c r="G61" s="83"/>
      <c r="H61" s="83"/>
      <c r="I61" s="83"/>
      <c r="J61" s="110"/>
      <c r="K61" s="3"/>
    </row>
    <row r="62" spans="1:15" x14ac:dyDescent="0.25">
      <c r="A62" s="109"/>
      <c r="B62" s="83"/>
      <c r="C62" s="83"/>
      <c r="D62" s="83"/>
      <c r="E62" s="83"/>
      <c r="F62" s="83"/>
      <c r="G62" s="83"/>
      <c r="H62" s="83"/>
      <c r="I62" s="83"/>
      <c r="J62" s="110"/>
      <c r="K62" s="3"/>
    </row>
    <row r="63" spans="1:15" x14ac:dyDescent="0.25">
      <c r="A63" s="109" t="s">
        <v>194</v>
      </c>
      <c r="B63" s="83"/>
      <c r="C63" s="83"/>
      <c r="D63" s="83"/>
      <c r="E63" s="83"/>
      <c r="F63" s="83"/>
      <c r="G63" s="83"/>
      <c r="H63" s="83"/>
      <c r="I63" s="83"/>
      <c r="J63" s="110"/>
      <c r="K63" s="3"/>
    </row>
    <row r="64" spans="1:15" ht="15" customHeight="1" x14ac:dyDescent="0.25">
      <c r="A64" s="109"/>
      <c r="B64" s="83"/>
      <c r="C64" s="83"/>
      <c r="D64" s="83"/>
      <c r="E64" s="83"/>
      <c r="F64" s="83"/>
      <c r="G64" s="83"/>
      <c r="H64" s="83"/>
      <c r="I64" s="83"/>
      <c r="J64" s="110"/>
      <c r="K64" s="3"/>
    </row>
    <row r="65" spans="1:11" x14ac:dyDescent="0.25">
      <c r="A65" s="109"/>
      <c r="B65" s="83"/>
      <c r="C65" s="83"/>
      <c r="D65" s="83"/>
      <c r="E65" s="83"/>
      <c r="F65" s="83"/>
      <c r="G65" s="83"/>
      <c r="H65" s="83"/>
      <c r="I65" s="83"/>
      <c r="J65" s="110"/>
      <c r="K65" s="3"/>
    </row>
    <row r="66" spans="1:11" x14ac:dyDescent="0.25">
      <c r="A66" s="68"/>
      <c r="B66" s="86" t="s">
        <v>195</v>
      </c>
      <c r="C66" s="86"/>
      <c r="D66" s="86"/>
      <c r="E66" s="86"/>
      <c r="F66" s="86"/>
      <c r="G66" s="86"/>
      <c r="H66" s="86"/>
      <c r="I66" s="86"/>
      <c r="J66" s="128"/>
      <c r="K66" s="3"/>
    </row>
    <row r="67" spans="1:11" x14ac:dyDescent="0.25">
      <c r="A67" s="129" t="s">
        <v>254</v>
      </c>
      <c r="B67" s="130"/>
      <c r="C67" s="130"/>
      <c r="D67" s="130"/>
      <c r="E67" s="130"/>
      <c r="F67" s="130"/>
      <c r="G67" s="130"/>
      <c r="H67" s="130"/>
      <c r="I67" s="130"/>
      <c r="J67" s="131"/>
      <c r="K67" s="3"/>
    </row>
    <row r="68" spans="1:11" x14ac:dyDescent="0.25">
      <c r="A68" s="3"/>
      <c r="B68" s="3"/>
      <c r="C68" s="3"/>
      <c r="D68" s="3"/>
      <c r="E68" s="3"/>
      <c r="F68" s="3"/>
      <c r="G68" s="3"/>
      <c r="H68" s="3"/>
      <c r="I68" s="3"/>
      <c r="J68" s="3"/>
      <c r="K68" s="3"/>
    </row>
    <row r="69" spans="1:11" x14ac:dyDescent="0.25">
      <c r="A69" s="4" t="s">
        <v>196</v>
      </c>
      <c r="B69" s="3"/>
      <c r="C69" s="3"/>
      <c r="D69" s="3"/>
      <c r="E69" s="3"/>
      <c r="F69" s="3"/>
      <c r="G69" s="3"/>
      <c r="H69" s="44"/>
      <c r="I69" s="44"/>
      <c r="J69" s="3"/>
      <c r="K69" s="3"/>
    </row>
    <row r="70" spans="1:11" x14ac:dyDescent="0.25">
      <c r="A70" s="103" t="s">
        <v>184</v>
      </c>
      <c r="B70" s="104"/>
      <c r="C70" s="104"/>
      <c r="D70" s="104"/>
      <c r="E70" s="104"/>
      <c r="F70" s="104"/>
      <c r="G70" s="104"/>
      <c r="H70" s="104"/>
      <c r="I70" s="104"/>
      <c r="J70" s="108"/>
      <c r="K70" s="3"/>
    </row>
    <row r="71" spans="1:11" x14ac:dyDescent="0.25">
      <c r="A71" s="109"/>
      <c r="B71" s="83"/>
      <c r="C71" s="83"/>
      <c r="D71" s="83"/>
      <c r="E71" s="83"/>
      <c r="F71" s="83"/>
      <c r="G71" s="83"/>
      <c r="H71" s="83"/>
      <c r="I71" s="83"/>
      <c r="J71" s="110"/>
      <c r="K71" s="3"/>
    </row>
    <row r="72" spans="1:11" x14ac:dyDescent="0.25">
      <c r="A72" s="109"/>
      <c r="B72" s="83"/>
      <c r="C72" s="83"/>
      <c r="D72" s="83"/>
      <c r="E72" s="83"/>
      <c r="F72" s="83"/>
      <c r="G72" s="83"/>
      <c r="H72" s="83"/>
      <c r="I72" s="83"/>
      <c r="J72" s="110"/>
      <c r="K72" s="3"/>
    </row>
    <row r="73" spans="1:11" x14ac:dyDescent="0.25">
      <c r="A73" s="109"/>
      <c r="B73" s="83"/>
      <c r="C73" s="83"/>
      <c r="D73" s="83"/>
      <c r="E73" s="83"/>
      <c r="F73" s="83"/>
      <c r="G73" s="83"/>
      <c r="H73" s="83"/>
      <c r="I73" s="83"/>
      <c r="J73" s="110"/>
      <c r="K73" s="3"/>
    </row>
    <row r="74" spans="1:11" x14ac:dyDescent="0.25">
      <c r="A74" s="109"/>
      <c r="B74" s="83"/>
      <c r="C74" s="83"/>
      <c r="D74" s="83"/>
      <c r="E74" s="83"/>
      <c r="F74" s="83"/>
      <c r="G74" s="83"/>
      <c r="H74" s="83"/>
      <c r="I74" s="83"/>
      <c r="J74" s="110"/>
      <c r="K74" s="3"/>
    </row>
    <row r="75" spans="1:11" x14ac:dyDescent="0.25">
      <c r="A75" s="109"/>
      <c r="B75" s="83"/>
      <c r="C75" s="83"/>
      <c r="D75" s="83"/>
      <c r="E75" s="83"/>
      <c r="F75" s="83"/>
      <c r="G75" s="83"/>
      <c r="H75" s="83"/>
      <c r="I75" s="83"/>
      <c r="J75" s="110"/>
      <c r="K75" s="3"/>
    </row>
    <row r="76" spans="1:11" x14ac:dyDescent="0.25">
      <c r="A76" s="109"/>
      <c r="B76" s="83"/>
      <c r="C76" s="83"/>
      <c r="D76" s="83"/>
      <c r="E76" s="83"/>
      <c r="F76" s="83"/>
      <c r="G76" s="83"/>
      <c r="H76" s="83"/>
      <c r="I76" s="83"/>
      <c r="J76" s="110"/>
      <c r="K76" s="3"/>
    </row>
    <row r="77" spans="1:11" x14ac:dyDescent="0.25">
      <c r="A77" s="109"/>
      <c r="B77" s="83"/>
      <c r="C77" s="83"/>
      <c r="D77" s="83"/>
      <c r="E77" s="83"/>
      <c r="F77" s="83"/>
      <c r="G77" s="83"/>
      <c r="H77" s="83"/>
      <c r="I77" s="83"/>
      <c r="J77" s="110"/>
      <c r="K77" s="3"/>
    </row>
    <row r="78" spans="1:11" x14ac:dyDescent="0.25">
      <c r="A78" s="18"/>
      <c r="B78" s="56" t="s">
        <v>135</v>
      </c>
      <c r="C78" s="57"/>
      <c r="D78" s="57"/>
      <c r="E78" s="57"/>
      <c r="F78" s="57"/>
      <c r="G78" s="57"/>
      <c r="H78" s="58"/>
      <c r="I78" s="39"/>
      <c r="J78" s="59"/>
      <c r="K78" s="3"/>
    </row>
    <row r="79" spans="1:11" x14ac:dyDescent="0.25">
      <c r="A79" s="3"/>
      <c r="B79" s="3"/>
      <c r="C79" s="3"/>
      <c r="D79" s="3"/>
      <c r="E79" s="3"/>
      <c r="F79" s="3"/>
      <c r="G79" s="3"/>
      <c r="H79" s="3"/>
      <c r="I79" s="3"/>
      <c r="J79" s="3"/>
      <c r="K79" s="3"/>
    </row>
    <row r="80" spans="1:11" x14ac:dyDescent="0.25">
      <c r="A80" s="4" t="s">
        <v>169</v>
      </c>
      <c r="B80" s="3"/>
      <c r="C80" s="3"/>
      <c r="D80" s="3"/>
      <c r="E80" s="3"/>
      <c r="F80" s="3"/>
      <c r="G80" s="3"/>
      <c r="H80" s="3"/>
      <c r="I80" s="3"/>
      <c r="J80" s="3"/>
      <c r="K80" s="3"/>
    </row>
    <row r="81" spans="1:11" x14ac:dyDescent="0.25">
      <c r="A81" s="12" t="s">
        <v>157</v>
      </c>
      <c r="B81" s="13"/>
      <c r="C81" s="13"/>
      <c r="D81" s="13"/>
      <c r="E81" s="13"/>
      <c r="F81" s="13"/>
      <c r="G81" s="13"/>
      <c r="H81" s="13"/>
      <c r="I81" s="39"/>
      <c r="J81" s="14"/>
      <c r="K81" s="3"/>
    </row>
    <row r="82" spans="1:11" x14ac:dyDescent="0.25">
      <c r="A82" s="3"/>
      <c r="B82" s="3"/>
      <c r="C82" s="3"/>
      <c r="D82" s="3"/>
      <c r="E82" s="3"/>
      <c r="F82" s="3"/>
      <c r="G82" s="3"/>
      <c r="H82" s="3"/>
      <c r="I82" s="3"/>
      <c r="J82" s="3"/>
      <c r="K82" s="3"/>
    </row>
    <row r="83" spans="1:11" x14ac:dyDescent="0.25">
      <c r="A83" s="4" t="s">
        <v>170</v>
      </c>
      <c r="B83" s="3"/>
      <c r="C83" s="3"/>
      <c r="D83" s="3"/>
      <c r="E83" s="3"/>
      <c r="F83" s="3"/>
      <c r="G83" s="3"/>
      <c r="H83" s="3"/>
      <c r="I83" s="3"/>
      <c r="J83" s="3"/>
      <c r="K83" s="3"/>
    </row>
    <row r="84" spans="1:11" x14ac:dyDescent="0.25">
      <c r="A84" s="133" t="s">
        <v>83</v>
      </c>
      <c r="B84" s="133"/>
      <c r="C84" s="133"/>
      <c r="D84" s="133"/>
      <c r="E84" s="133"/>
      <c r="F84" s="133"/>
      <c r="G84" s="133"/>
      <c r="H84" s="133"/>
      <c r="I84" s="133"/>
      <c r="J84" s="133"/>
      <c r="K84" s="3"/>
    </row>
    <row r="85" spans="1:11" x14ac:dyDescent="0.25">
      <c r="A85" s="133"/>
      <c r="B85" s="133"/>
      <c r="C85" s="133"/>
      <c r="D85" s="133"/>
      <c r="E85" s="133"/>
      <c r="F85" s="133"/>
      <c r="G85" s="133"/>
      <c r="H85" s="133"/>
      <c r="I85" s="133"/>
      <c r="J85" s="133"/>
      <c r="K85" s="3"/>
    </row>
    <row r="86" spans="1:11" x14ac:dyDescent="0.25">
      <c r="A86" s="133"/>
      <c r="B86" s="133"/>
      <c r="C86" s="133"/>
      <c r="D86" s="133"/>
      <c r="E86" s="133"/>
      <c r="F86" s="133"/>
      <c r="G86" s="133"/>
      <c r="H86" s="133"/>
      <c r="I86" s="133"/>
      <c r="J86" s="133"/>
      <c r="K86" s="3"/>
    </row>
    <row r="87" spans="1:11" x14ac:dyDescent="0.25">
      <c r="A87" s="133"/>
      <c r="B87" s="133"/>
      <c r="C87" s="133"/>
      <c r="D87" s="133"/>
      <c r="E87" s="133"/>
      <c r="F87" s="133"/>
      <c r="G87" s="133"/>
      <c r="H87" s="133"/>
      <c r="I87" s="133"/>
      <c r="J87" s="133"/>
      <c r="K87" s="3"/>
    </row>
    <row r="88" spans="1:11" x14ac:dyDescent="0.25">
      <c r="A88" s="103" t="s">
        <v>235</v>
      </c>
      <c r="B88" s="104"/>
      <c r="C88" s="104"/>
      <c r="D88" s="104"/>
      <c r="E88" s="104"/>
      <c r="F88" s="104"/>
      <c r="G88" s="104"/>
      <c r="H88" s="104"/>
      <c r="I88" s="104"/>
      <c r="J88" s="134"/>
      <c r="K88" s="3"/>
    </row>
    <row r="89" spans="1:11" ht="15" customHeight="1" x14ac:dyDescent="0.25">
      <c r="A89" s="109"/>
      <c r="B89" s="83"/>
      <c r="C89" s="83"/>
      <c r="D89" s="83"/>
      <c r="E89" s="83"/>
      <c r="F89" s="83"/>
      <c r="G89" s="83"/>
      <c r="H89" s="83"/>
      <c r="I89" s="83"/>
      <c r="J89" s="134"/>
      <c r="K89" s="3"/>
    </row>
    <row r="90" spans="1:11" x14ac:dyDescent="0.25">
      <c r="A90" s="20" t="s">
        <v>171</v>
      </c>
      <c r="B90" s="3"/>
      <c r="C90" s="3"/>
      <c r="D90" s="3"/>
      <c r="E90" s="3"/>
      <c r="F90" s="3"/>
      <c r="G90" s="3"/>
      <c r="H90" s="3"/>
      <c r="I90" s="3"/>
      <c r="J90" s="37"/>
      <c r="K90" s="3"/>
    </row>
    <row r="91" spans="1:11" x14ac:dyDescent="0.25">
      <c r="A91" s="20" t="s">
        <v>236</v>
      </c>
      <c r="B91" s="3"/>
      <c r="C91" s="3"/>
      <c r="D91" s="3"/>
      <c r="E91" s="3"/>
      <c r="F91" s="3"/>
      <c r="G91" s="3"/>
      <c r="H91" s="3"/>
      <c r="I91" s="132"/>
      <c r="J91" s="132"/>
      <c r="K91" s="3"/>
    </row>
    <row r="92" spans="1:11" x14ac:dyDescent="0.25">
      <c r="A92" s="20" t="s">
        <v>237</v>
      </c>
      <c r="B92" s="3"/>
      <c r="C92" s="3"/>
      <c r="D92" s="3"/>
      <c r="E92" s="3"/>
      <c r="F92" s="3"/>
      <c r="G92" s="3"/>
      <c r="H92" s="3"/>
      <c r="I92" s="121"/>
      <c r="J92" s="122"/>
      <c r="K92" s="3"/>
    </row>
    <row r="93" spans="1:11" x14ac:dyDescent="0.25">
      <c r="A93" s="20" t="s">
        <v>189</v>
      </c>
      <c r="B93" s="3"/>
      <c r="C93" s="3"/>
      <c r="D93" s="3"/>
      <c r="E93" s="3"/>
      <c r="F93" s="3"/>
      <c r="G93" s="3"/>
      <c r="H93" s="3"/>
      <c r="I93" s="121"/>
      <c r="J93" s="122"/>
      <c r="K93" s="3"/>
    </row>
    <row r="94" spans="1:11" x14ac:dyDescent="0.25">
      <c r="A94" s="20" t="s">
        <v>174</v>
      </c>
      <c r="B94" s="3"/>
      <c r="C94" s="3"/>
      <c r="D94" s="3"/>
      <c r="E94" s="3"/>
      <c r="F94" s="3"/>
      <c r="G94" s="3"/>
      <c r="H94" s="3"/>
      <c r="I94" s="3"/>
      <c r="J94" s="46"/>
      <c r="K94" s="3"/>
    </row>
    <row r="95" spans="1:11" x14ac:dyDescent="0.25">
      <c r="A95" s="20"/>
      <c r="B95" s="119" t="s">
        <v>201</v>
      </c>
      <c r="C95" s="119"/>
      <c r="D95" s="119"/>
      <c r="E95" s="119"/>
      <c r="F95" s="119"/>
      <c r="G95" s="119"/>
      <c r="H95" s="119"/>
      <c r="I95" s="119"/>
      <c r="J95" s="120"/>
      <c r="K95" s="3"/>
    </row>
    <row r="96" spans="1:11" ht="15" customHeight="1" x14ac:dyDescent="0.25">
      <c r="A96" s="20"/>
      <c r="B96" s="119"/>
      <c r="C96" s="119"/>
      <c r="D96" s="119"/>
      <c r="E96" s="119"/>
      <c r="F96" s="119"/>
      <c r="G96" s="119"/>
      <c r="H96" s="119"/>
      <c r="I96" s="119"/>
      <c r="J96" s="120"/>
      <c r="K96" s="3"/>
    </row>
    <row r="97" spans="1:11" x14ac:dyDescent="0.25">
      <c r="A97" s="18"/>
      <c r="B97" s="123"/>
      <c r="C97" s="123"/>
      <c r="D97" s="123"/>
      <c r="E97" s="123"/>
      <c r="F97" s="123"/>
      <c r="G97" s="123"/>
      <c r="H97" s="123"/>
      <c r="I97" s="123"/>
      <c r="J97" s="124"/>
      <c r="K97" s="3"/>
    </row>
    <row r="98" spans="1:11" hidden="1" x14ac:dyDescent="0.25">
      <c r="A98" s="3"/>
      <c r="B98" s="3"/>
      <c r="C98" s="3"/>
      <c r="D98" s="3"/>
      <c r="E98" s="3"/>
      <c r="F98" s="3"/>
      <c r="G98" s="3"/>
      <c r="H98" s="3"/>
      <c r="I98" s="3"/>
      <c r="J98" s="3"/>
      <c r="K98" s="3"/>
    </row>
    <row r="99" spans="1:11" hidden="1" x14ac:dyDescent="0.25">
      <c r="K99" s="3"/>
    </row>
    <row r="100" spans="1:11" ht="0.75" hidden="1" customHeight="1" x14ac:dyDescent="0.25">
      <c r="K100" s="3"/>
    </row>
    <row r="114" ht="15" hidden="1" customHeight="1" x14ac:dyDescent="0.25"/>
  </sheetData>
  <sheetProtection algorithmName="SHA-512" hashValue="wifG8zFVFaJeo6oElaSn8qcRz/51JOTrf7DfbBQ09geDMg+QqN5MPefkV7yJhYX+oGW7l1oHKh8OcDeCUkyuFg==" saltValue="wB0rUP1MWaHFt+cyQs6qdQ==" spinCount="100000" sheet="1" selectLockedCells="1"/>
  <mergeCells count="49">
    <mergeCell ref="A70:J77"/>
    <mergeCell ref="A35:G35"/>
    <mergeCell ref="A36:G36"/>
    <mergeCell ref="A37:G37"/>
    <mergeCell ref="A38:G38"/>
    <mergeCell ref="A39:G39"/>
    <mergeCell ref="A40:G40"/>
    <mergeCell ref="H40:J40"/>
    <mergeCell ref="A44:J44"/>
    <mergeCell ref="D51:F51"/>
    <mergeCell ref="D45:F45"/>
    <mergeCell ref="D46:F46"/>
    <mergeCell ref="D47:F47"/>
    <mergeCell ref="H35:J35"/>
    <mergeCell ref="H36:J36"/>
    <mergeCell ref="H37:J37"/>
    <mergeCell ref="A2:J3"/>
    <mergeCell ref="A30:J31"/>
    <mergeCell ref="A6:J8"/>
    <mergeCell ref="H32:J32"/>
    <mergeCell ref="G25:I26"/>
    <mergeCell ref="H38:J38"/>
    <mergeCell ref="H39:J39"/>
    <mergeCell ref="G9:H9"/>
    <mergeCell ref="G10:H10"/>
    <mergeCell ref="A33:G33"/>
    <mergeCell ref="A34:G34"/>
    <mergeCell ref="A32:G32"/>
    <mergeCell ref="H33:J33"/>
    <mergeCell ref="H34:J34"/>
    <mergeCell ref="B12:J14"/>
    <mergeCell ref="G11:H11"/>
    <mergeCell ref="G15:I15"/>
    <mergeCell ref="B95:J97"/>
    <mergeCell ref="D48:F48"/>
    <mergeCell ref="D49:F49"/>
    <mergeCell ref="A63:J65"/>
    <mergeCell ref="B66:J66"/>
    <mergeCell ref="A67:J67"/>
    <mergeCell ref="A55:J58"/>
    <mergeCell ref="A59:J59"/>
    <mergeCell ref="A60:J62"/>
    <mergeCell ref="I92:J92"/>
    <mergeCell ref="I93:J93"/>
    <mergeCell ref="I91:J91"/>
    <mergeCell ref="A84:J87"/>
    <mergeCell ref="A88:I89"/>
    <mergeCell ref="J88:J89"/>
    <mergeCell ref="D50:F50"/>
  </mergeCells>
  <conditionalFormatting sqref="A66">
    <cfRule type="expression" dxfId="32" priority="20">
      <formula>$Q$1=TRUE</formula>
    </cfRule>
  </conditionalFormatting>
  <conditionalFormatting sqref="A33:J40">
    <cfRule type="expression" dxfId="31" priority="38" stopIfTrue="1">
      <formula>AND($A$33&lt;&gt;"",$H$33&lt;&gt;"")</formula>
    </cfRule>
  </conditionalFormatting>
  <conditionalFormatting sqref="D21:D26">
    <cfRule type="expression" dxfId="30" priority="2" stopIfTrue="1">
      <formula>OR(ISNUMBER($D$21),ISNUMBER($D$22),ISNUMBER($D$23),ISNUMBER($D$24),ISNUMBER($D$25),ISNUMBER($D$26))</formula>
    </cfRule>
  </conditionalFormatting>
  <conditionalFormatting sqref="D45:D51">
    <cfRule type="expression" dxfId="29" priority="40" stopIfTrue="1">
      <formula>$D$45&lt;&gt;""</formula>
    </cfRule>
  </conditionalFormatting>
  <conditionalFormatting sqref="F21:F26">
    <cfRule type="expression" dxfId="28" priority="23" stopIfTrue="1">
      <formula>SUM($F$21:$F$26)=1</formula>
    </cfRule>
  </conditionalFormatting>
  <conditionalFormatting sqref="G9:H9">
    <cfRule type="cellIs" dxfId="27" priority="15" stopIfTrue="1" operator="notEqual">
      <formula>""</formula>
    </cfRule>
  </conditionalFormatting>
  <conditionalFormatting sqref="G10:H10">
    <cfRule type="expression" dxfId="26" priority="4" stopIfTrue="1">
      <formula>ISNUMBER($G$9)</formula>
    </cfRule>
    <cfRule type="cellIs" dxfId="25" priority="16" stopIfTrue="1" operator="greaterThanOrEqual">
      <formula>5000</formula>
    </cfRule>
    <cfRule type="cellIs" dxfId="24" priority="26" stopIfTrue="1" operator="notEqual">
      <formula>""</formula>
    </cfRule>
  </conditionalFormatting>
  <conditionalFormatting sqref="G15:I15">
    <cfRule type="expression" dxfId="23" priority="5" stopIfTrue="1">
      <formula>$U$8="ERROR"</formula>
    </cfRule>
    <cfRule type="cellIs" dxfId="22" priority="6" stopIfTrue="1" operator="notEqual">
      <formula>""</formula>
    </cfRule>
  </conditionalFormatting>
  <conditionalFormatting sqref="G25:I26">
    <cfRule type="expression" dxfId="21" priority="1" stopIfTrue="1">
      <formula>SUM($F$21:$F$26)=1</formula>
    </cfRule>
    <cfRule type="expression" dxfId="20" priority="3" stopIfTrue="1">
      <formula>SUM($F$21:$F$26)&lt;&gt;1</formula>
    </cfRule>
  </conditionalFormatting>
  <conditionalFormatting sqref="I18">
    <cfRule type="cellIs" dxfId="19" priority="22" stopIfTrue="1" operator="notEqual">
      <formula>""</formula>
    </cfRule>
  </conditionalFormatting>
  <conditionalFormatting sqref="I28">
    <cfRule type="cellIs" dxfId="18" priority="21" stopIfTrue="1" operator="notEqual">
      <formula>""</formula>
    </cfRule>
  </conditionalFormatting>
  <conditionalFormatting sqref="I78 I81">
    <cfRule type="cellIs" dxfId="17" priority="10" stopIfTrue="1" operator="notEqual">
      <formula>""</formula>
    </cfRule>
  </conditionalFormatting>
  <conditionalFormatting sqref="J88:J90 I91:J93 J94">
    <cfRule type="cellIs" dxfId="16" priority="7" stopIfTrue="1" operator="notEqual">
      <formula>""</formula>
    </cfRule>
  </conditionalFormatting>
  <conditionalFormatting sqref="J90 I91:J93 J94">
    <cfRule type="expression" dxfId="15" priority="8" stopIfTrue="1">
      <formula>AND($J$88&lt;&gt;"",$J$88=0)</formula>
    </cfRule>
  </conditionalFormatting>
  <dataValidations count="6">
    <dataValidation type="list" allowBlank="1" showInputMessage="1" showErrorMessage="1" prompt="Select from drop-down box." sqref="I18 I78 I81" xr:uid="{F32A3A5F-409A-4193-86BE-A0437849DEEB}">
      <formula1>"Yes,No"</formula1>
    </dataValidation>
    <dataValidation type="list" allowBlank="1" showInputMessage="1" showErrorMessage="1" prompt="Select from drop-down box." sqref="J94" xr:uid="{F1EF5647-1073-4D1F-8A43-893A2548E88B}">
      <formula1>"Yes,No,N/A"</formula1>
    </dataValidation>
    <dataValidation type="list" allowBlank="1" showInputMessage="1" showErrorMessage="1" promptTitle="County" prompt="Select from drop-down list. Press &quot;delete&quot; to remove." sqref="D45:D51" xr:uid="{1EB2DBC3-3522-4B60-8B47-80BCBDE3B7BE}">
      <formula1>$O$1:$O$55</formula1>
    </dataValidation>
    <dataValidation type="list" allowBlank="1" showInputMessage="1" showErrorMessage="1" sqref="G15:H15" xr:uid="{48699AE1-9D08-49E1-9E09-84A8FA72D178}">
      <formula1>$U$1:$U$3</formula1>
    </dataValidation>
    <dataValidation type="list" allowBlank="1" showInputMessage="1" showErrorMessage="1" sqref="J88:J89" xr:uid="{955A251C-D8A9-4A4A-A44B-9AC5306889F0}">
      <formula1>"Yes,No"</formula1>
    </dataValidation>
    <dataValidation type="list" allowBlank="1" showInputMessage="1" showErrorMessage="1" sqref="G9:H9" xr:uid="{0A5B6AA2-6ACA-4EE3-AE58-3B37C88ECAAA}">
      <formula1>$S$1:$S$14</formula1>
    </dataValidation>
  </dataValidations>
  <hyperlinks>
    <hyperlink ref="A67:J67" r:id="rId1" display="If you have any questions about adoption fees, please contact spayneuter@wvda.us." xr:uid="{82AA3BD2-6E6C-456F-9577-EDCC29E46557}"/>
  </hyperlinks>
  <pageMargins left="0.7" right="0.7" top="0.75" bottom="0.75" header="0.3" footer="0.3"/>
  <pageSetup scale="97"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104" r:id="rId5" name="Check Box 8">
              <controlPr locked="0" defaultSize="0" autoFill="0" autoLine="0" autoPict="0">
                <anchor moveWithCells="1">
                  <from>
                    <xdr:col>0</xdr:col>
                    <xdr:colOff>228600</xdr:colOff>
                    <xdr:row>65</xdr:row>
                    <xdr:rowOff>0</xdr:rowOff>
                  </from>
                  <to>
                    <xdr:col>0</xdr:col>
                    <xdr:colOff>438150</xdr:colOff>
                    <xdr:row>65</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F4443-7950-4A7A-831C-642EFB777476}">
  <sheetPr codeName="Sheet4"/>
  <dimension ref="A1:J67"/>
  <sheetViews>
    <sheetView topLeftCell="A4" zoomScale="170" zoomScaleNormal="170" zoomScaleSheetLayoutView="148" workbookViewId="0">
      <selection activeCell="B44" sqref="B44"/>
    </sheetView>
  </sheetViews>
  <sheetFormatPr defaultColWidth="0" defaultRowHeight="15" zeroHeight="1" x14ac:dyDescent="0.25"/>
  <cols>
    <col min="1" max="9" width="12.42578125" style="1" customWidth="1"/>
    <col min="10" max="10" width="0.140625" style="1" customWidth="1"/>
    <col min="11" max="16384" width="9.140625" style="1" hidden="1"/>
  </cols>
  <sheetData>
    <row r="1" spans="1:10" x14ac:dyDescent="0.25">
      <c r="A1" s="4" t="s">
        <v>173</v>
      </c>
      <c r="B1" s="3"/>
      <c r="C1" s="3"/>
      <c r="D1" s="3"/>
      <c r="E1" s="3"/>
      <c r="F1" s="3"/>
      <c r="G1" s="3"/>
      <c r="H1" s="3"/>
      <c r="I1" s="3"/>
      <c r="J1" s="3"/>
    </row>
    <row r="2" spans="1:10" x14ac:dyDescent="0.25">
      <c r="A2" s="4" t="s">
        <v>227</v>
      </c>
      <c r="B2" s="3"/>
      <c r="C2" s="3"/>
      <c r="D2" s="3"/>
      <c r="E2" s="3"/>
      <c r="F2" s="3"/>
      <c r="G2" s="3"/>
      <c r="H2" s="3"/>
      <c r="I2" s="3"/>
      <c r="J2" s="3"/>
    </row>
    <row r="3" spans="1:10" x14ac:dyDescent="0.25">
      <c r="A3" s="4" t="s">
        <v>228</v>
      </c>
      <c r="B3" s="3"/>
      <c r="C3" s="3"/>
      <c r="D3" s="3"/>
      <c r="E3" s="3"/>
      <c r="F3" s="3"/>
      <c r="G3" s="3"/>
      <c r="H3" s="3"/>
      <c r="I3" s="3"/>
      <c r="J3" s="3"/>
    </row>
    <row r="4" spans="1:10" x14ac:dyDescent="0.25">
      <c r="A4" s="4" t="s">
        <v>229</v>
      </c>
      <c r="B4" s="3"/>
      <c r="C4" s="3"/>
      <c r="D4" s="3"/>
      <c r="E4" s="3"/>
      <c r="F4" s="3"/>
      <c r="G4" s="3"/>
      <c r="H4" s="3"/>
      <c r="I4" s="3"/>
      <c r="J4" s="3"/>
    </row>
    <row r="5" spans="1:10" ht="15" customHeight="1" x14ac:dyDescent="0.25">
      <c r="A5" s="119" t="s">
        <v>197</v>
      </c>
      <c r="B5" s="119"/>
      <c r="C5" s="119"/>
      <c r="D5" s="119"/>
      <c r="E5" s="119"/>
      <c r="F5" s="119"/>
      <c r="G5" s="119"/>
      <c r="H5" s="119"/>
      <c r="I5" s="119"/>
      <c r="J5" s="3"/>
    </row>
    <row r="6" spans="1:10" x14ac:dyDescent="0.25">
      <c r="A6" s="119"/>
      <c r="B6" s="119"/>
      <c r="C6" s="119"/>
      <c r="D6" s="119"/>
      <c r="E6" s="119"/>
      <c r="F6" s="119"/>
      <c r="G6" s="119"/>
      <c r="H6" s="119"/>
      <c r="I6" s="119"/>
      <c r="J6" s="3"/>
    </row>
    <row r="7" spans="1:10" x14ac:dyDescent="0.25">
      <c r="A7" s="119"/>
      <c r="B7" s="119"/>
      <c r="C7" s="119"/>
      <c r="D7" s="119"/>
      <c r="E7" s="119"/>
      <c r="F7" s="119"/>
      <c r="G7" s="119"/>
      <c r="H7" s="119"/>
      <c r="I7" s="119"/>
      <c r="J7" s="3"/>
    </row>
    <row r="8" spans="1:10" x14ac:dyDescent="0.25">
      <c r="A8" s="119"/>
      <c r="B8" s="119"/>
      <c r="C8" s="119"/>
      <c r="D8" s="119"/>
      <c r="E8" s="119"/>
      <c r="F8" s="119"/>
      <c r="G8" s="119"/>
      <c r="H8" s="119"/>
      <c r="I8" s="119"/>
      <c r="J8" s="3"/>
    </row>
    <row r="9" spans="1:10" x14ac:dyDescent="0.25">
      <c r="A9" s="86" t="s">
        <v>200</v>
      </c>
      <c r="B9" s="86"/>
      <c r="C9" s="86"/>
      <c r="D9" s="86"/>
      <c r="E9" s="86"/>
      <c r="F9" s="86"/>
      <c r="G9" s="86"/>
      <c r="H9" s="86"/>
      <c r="I9" s="86"/>
      <c r="J9" s="3"/>
    </row>
    <row r="10" spans="1:10" x14ac:dyDescent="0.25">
      <c r="A10" s="4"/>
      <c r="B10" s="3"/>
      <c r="C10" s="3"/>
      <c r="D10" s="3"/>
      <c r="E10" s="3"/>
      <c r="F10" s="3"/>
      <c r="G10" s="3"/>
      <c r="H10" s="3"/>
      <c r="I10" s="3"/>
      <c r="J10" s="3"/>
    </row>
    <row r="11" spans="1:10" x14ac:dyDescent="0.25">
      <c r="A11" s="4" t="s">
        <v>230</v>
      </c>
      <c r="B11" s="3"/>
      <c r="C11" s="3"/>
      <c r="D11" s="3"/>
      <c r="E11" s="3"/>
      <c r="F11" s="3"/>
      <c r="G11" s="3"/>
      <c r="H11" s="3"/>
      <c r="I11" s="3"/>
      <c r="J11" s="3"/>
    </row>
    <row r="12" spans="1:10" x14ac:dyDescent="0.25">
      <c r="A12" s="115" t="s">
        <v>231</v>
      </c>
      <c r="B12" s="116"/>
      <c r="C12" s="116"/>
      <c r="D12" s="116"/>
      <c r="E12" s="116"/>
      <c r="F12" s="116"/>
      <c r="G12" s="116"/>
      <c r="H12" s="116"/>
      <c r="I12" s="117"/>
      <c r="J12" s="3"/>
    </row>
    <row r="13" spans="1:10" x14ac:dyDescent="0.25">
      <c r="A13" s="118"/>
      <c r="B13" s="119"/>
      <c r="C13" s="119"/>
      <c r="D13" s="119"/>
      <c r="E13" s="119"/>
      <c r="F13" s="119"/>
      <c r="G13" s="119"/>
      <c r="H13" s="119"/>
      <c r="I13" s="120"/>
      <c r="J13" s="3"/>
    </row>
    <row r="14" spans="1:10" x14ac:dyDescent="0.25">
      <c r="A14" s="143"/>
      <c r="B14" s="123"/>
      <c r="C14" s="123"/>
      <c r="D14" s="123"/>
      <c r="E14" s="123"/>
      <c r="F14" s="123"/>
      <c r="G14" s="123"/>
      <c r="H14" s="123"/>
      <c r="I14" s="124"/>
      <c r="J14" s="3"/>
    </row>
    <row r="15" spans="1:10" x14ac:dyDescent="0.25">
      <c r="A15" s="109" t="s">
        <v>226</v>
      </c>
      <c r="B15" s="83"/>
      <c r="C15" s="83"/>
      <c r="D15" s="83"/>
      <c r="E15" s="83"/>
      <c r="F15" s="83"/>
      <c r="G15" s="83"/>
      <c r="H15" s="74"/>
      <c r="I15" s="73"/>
      <c r="J15" s="3"/>
    </row>
    <row r="16" spans="1:10" x14ac:dyDescent="0.25">
      <c r="A16" s="109"/>
      <c r="B16" s="83"/>
      <c r="C16" s="83"/>
      <c r="D16" s="83"/>
      <c r="E16" s="83"/>
      <c r="F16" s="83"/>
      <c r="G16" s="83"/>
      <c r="H16" s="76">
        <f>IF('Tab 2 - Project Proposal'!U8="BLANK",0,'Tab 2 - Project Proposal'!U8)</f>
        <v>0</v>
      </c>
      <c r="I16" s="73"/>
      <c r="J16" s="3"/>
    </row>
    <row r="17" spans="1:10" x14ac:dyDescent="0.25">
      <c r="A17" s="20" t="s">
        <v>202</v>
      </c>
      <c r="B17" s="3"/>
      <c r="C17" s="3"/>
      <c r="D17" s="3"/>
      <c r="E17" s="3"/>
      <c r="F17" s="3"/>
      <c r="G17" s="3"/>
      <c r="H17" s="35">
        <f>IF('Tab 2 - Project Proposal'!I78="Yes",1,0)</f>
        <v>0</v>
      </c>
      <c r="I17" s="21"/>
      <c r="J17" s="3"/>
    </row>
    <row r="18" spans="1:10" x14ac:dyDescent="0.25">
      <c r="A18" s="20" t="s">
        <v>203</v>
      </c>
      <c r="B18" s="3"/>
      <c r="C18" s="3"/>
      <c r="D18" s="3"/>
      <c r="E18" s="3"/>
      <c r="F18" s="3"/>
      <c r="G18" s="3"/>
      <c r="H18" s="35">
        <f>IF('Tab 2 - Project Proposal'!I81="Yes",1,0)</f>
        <v>0</v>
      </c>
      <c r="I18" s="21"/>
      <c r="J18" s="3"/>
    </row>
    <row r="19" spans="1:10" x14ac:dyDescent="0.25">
      <c r="A19" s="109" t="s">
        <v>204</v>
      </c>
      <c r="B19" s="83"/>
      <c r="C19" s="83"/>
      <c r="D19" s="83"/>
      <c r="E19" s="83"/>
      <c r="F19" s="83"/>
      <c r="G19" s="83"/>
      <c r="H19" s="3"/>
      <c r="I19" s="21"/>
      <c r="J19" s="3"/>
    </row>
    <row r="20" spans="1:10" x14ac:dyDescent="0.25">
      <c r="A20" s="109"/>
      <c r="B20" s="83"/>
      <c r="C20" s="83"/>
      <c r="D20" s="83"/>
      <c r="E20" s="83"/>
      <c r="F20" s="83"/>
      <c r="G20" s="83"/>
      <c r="H20" s="3"/>
      <c r="I20" s="21"/>
      <c r="J20" s="3"/>
    </row>
    <row r="21" spans="1:10" x14ac:dyDescent="0.25">
      <c r="A21" s="20"/>
      <c r="B21" s="3" t="s">
        <v>205</v>
      </c>
      <c r="C21" s="3"/>
      <c r="D21" s="3"/>
      <c r="E21" s="3"/>
      <c r="F21" s="80">
        <f>'Tab 2 - Project Proposal'!I92</f>
        <v>0</v>
      </c>
      <c r="G21" s="3"/>
      <c r="H21" s="3"/>
      <c r="I21" s="21"/>
      <c r="J21" s="3"/>
    </row>
    <row r="22" spans="1:10" x14ac:dyDescent="0.25">
      <c r="A22" s="20"/>
      <c r="B22" s="3" t="s">
        <v>206</v>
      </c>
      <c r="C22" s="3"/>
      <c r="D22" s="3"/>
      <c r="E22" s="3"/>
      <c r="F22" s="80">
        <f>'Tab 2 - Project Proposal'!I93</f>
        <v>0</v>
      </c>
      <c r="G22" s="3"/>
      <c r="H22" s="3"/>
      <c r="I22" s="21"/>
      <c r="J22" s="3"/>
    </row>
    <row r="23" spans="1:10" x14ac:dyDescent="0.25">
      <c r="A23" s="20"/>
      <c r="B23" s="3" t="s">
        <v>207</v>
      </c>
      <c r="C23" s="3"/>
      <c r="D23" s="3"/>
      <c r="E23" s="3"/>
      <c r="F23" s="63">
        <f>IFERROR(F22/F21,0)</f>
        <v>0</v>
      </c>
      <c r="G23" s="3"/>
      <c r="H23" s="35">
        <f>IF('Tab 2 - Project Proposal'!J88=0,0,IF('Tab 3 - Adjustments'!F23&gt;=0.9,1,0))</f>
        <v>0</v>
      </c>
      <c r="I23" s="21"/>
      <c r="J23" s="3"/>
    </row>
    <row r="24" spans="1:10" x14ac:dyDescent="0.25">
      <c r="A24" s="20" t="s">
        <v>208</v>
      </c>
      <c r="B24" s="3"/>
      <c r="C24" s="3"/>
      <c r="D24" s="3"/>
      <c r="E24" s="3"/>
      <c r="F24" s="3"/>
      <c r="G24" s="3"/>
      <c r="H24" s="69">
        <f>SUM(H16,H17,H18,H23)</f>
        <v>0</v>
      </c>
      <c r="I24" s="21"/>
      <c r="J24" s="3"/>
    </row>
    <row r="25" spans="1:10" ht="15" customHeight="1" x14ac:dyDescent="0.25">
      <c r="A25" s="20" t="s">
        <v>232</v>
      </c>
      <c r="B25" s="5"/>
      <c r="C25" s="5"/>
      <c r="D25" s="5"/>
      <c r="E25" s="5"/>
      <c r="F25" s="5"/>
      <c r="G25" s="5"/>
      <c r="H25" s="5"/>
      <c r="I25" s="66"/>
      <c r="J25" s="3"/>
    </row>
    <row r="26" spans="1:10" ht="15" customHeight="1" x14ac:dyDescent="0.25">
      <c r="A26" s="20"/>
      <c r="B26" s="83" t="s">
        <v>209</v>
      </c>
      <c r="C26" s="83"/>
      <c r="D26" s="83"/>
      <c r="E26" s="83"/>
      <c r="F26" s="83"/>
      <c r="G26" s="83"/>
      <c r="H26" s="83"/>
      <c r="I26" s="110"/>
      <c r="J26" s="3"/>
    </row>
    <row r="27" spans="1:10" x14ac:dyDescent="0.25">
      <c r="A27" s="65"/>
      <c r="B27" s="83" t="s">
        <v>210</v>
      </c>
      <c r="C27" s="83"/>
      <c r="D27" s="83"/>
      <c r="E27" s="83"/>
      <c r="F27" s="83"/>
      <c r="G27" s="83"/>
      <c r="H27" s="83"/>
      <c r="I27" s="110"/>
      <c r="J27" s="3"/>
    </row>
    <row r="28" spans="1:10" x14ac:dyDescent="0.25">
      <c r="A28" s="65"/>
      <c r="B28" s="83"/>
      <c r="C28" s="83"/>
      <c r="D28" s="83"/>
      <c r="E28" s="83"/>
      <c r="F28" s="83"/>
      <c r="G28" s="83"/>
      <c r="H28" s="83"/>
      <c r="I28" s="110"/>
      <c r="J28" s="3"/>
    </row>
    <row r="29" spans="1:10" x14ac:dyDescent="0.25">
      <c r="A29" s="20"/>
      <c r="B29" s="152" t="s">
        <v>211</v>
      </c>
      <c r="C29" s="152"/>
      <c r="D29" s="152"/>
      <c r="E29" s="152"/>
      <c r="F29" s="152"/>
      <c r="G29" s="152"/>
      <c r="H29" s="152"/>
      <c r="I29" s="153"/>
      <c r="J29" s="3"/>
    </row>
    <row r="30" spans="1:10" x14ac:dyDescent="0.25">
      <c r="A30" s="20"/>
      <c r="B30" s="152"/>
      <c r="C30" s="152"/>
      <c r="D30" s="152"/>
      <c r="E30" s="152"/>
      <c r="F30" s="152"/>
      <c r="G30" s="152"/>
      <c r="H30" s="152"/>
      <c r="I30" s="153"/>
      <c r="J30" s="3"/>
    </row>
    <row r="31" spans="1:10" x14ac:dyDescent="0.25">
      <c r="A31" s="20"/>
      <c r="B31" s="152" t="s">
        <v>212</v>
      </c>
      <c r="C31" s="152"/>
      <c r="D31" s="152"/>
      <c r="E31" s="152"/>
      <c r="F31" s="152"/>
      <c r="G31" s="152"/>
      <c r="H31" s="152"/>
      <c r="I31" s="153"/>
      <c r="J31" s="3"/>
    </row>
    <row r="32" spans="1:10" x14ac:dyDescent="0.25">
      <c r="A32" s="20"/>
      <c r="B32" s="152"/>
      <c r="C32" s="152"/>
      <c r="D32" s="152"/>
      <c r="E32" s="152"/>
      <c r="F32" s="152"/>
      <c r="G32" s="152"/>
      <c r="H32" s="152"/>
      <c r="I32" s="153"/>
      <c r="J32" s="3"/>
    </row>
    <row r="33" spans="1:10" x14ac:dyDescent="0.25">
      <c r="A33" s="20"/>
      <c r="B33" s="152" t="s">
        <v>213</v>
      </c>
      <c r="C33" s="152"/>
      <c r="D33" s="152"/>
      <c r="E33" s="152"/>
      <c r="F33" s="152"/>
      <c r="G33" s="152"/>
      <c r="H33" s="152"/>
      <c r="I33" s="153"/>
      <c r="J33" s="3"/>
    </row>
    <row r="34" spans="1:10" x14ac:dyDescent="0.25">
      <c r="A34" s="20"/>
      <c r="B34" s="152"/>
      <c r="C34" s="152"/>
      <c r="D34" s="152"/>
      <c r="E34" s="152"/>
      <c r="F34" s="152"/>
      <c r="G34" s="152"/>
      <c r="H34" s="152"/>
      <c r="I34" s="153"/>
      <c r="J34" s="3"/>
    </row>
    <row r="35" spans="1:10" x14ac:dyDescent="0.25">
      <c r="A35" s="20"/>
      <c r="B35" s="152" t="s">
        <v>214</v>
      </c>
      <c r="C35" s="152"/>
      <c r="D35" s="152"/>
      <c r="E35" s="152"/>
      <c r="F35" s="152"/>
      <c r="G35" s="152"/>
      <c r="H35" s="152"/>
      <c r="I35" s="153"/>
      <c r="J35" s="3"/>
    </row>
    <row r="36" spans="1:10" x14ac:dyDescent="0.25">
      <c r="A36" s="20"/>
      <c r="B36" s="152"/>
      <c r="C36" s="152"/>
      <c r="D36" s="152"/>
      <c r="E36" s="152"/>
      <c r="F36" s="152"/>
      <c r="G36" s="152"/>
      <c r="H36" s="152"/>
      <c r="I36" s="153"/>
      <c r="J36" s="3"/>
    </row>
    <row r="37" spans="1:10" x14ac:dyDescent="0.25">
      <c r="A37" s="20"/>
      <c r="B37" s="152" t="s">
        <v>215</v>
      </c>
      <c r="C37" s="152"/>
      <c r="D37" s="152"/>
      <c r="E37" s="152"/>
      <c r="F37" s="152"/>
      <c r="G37" s="152"/>
      <c r="H37" s="152"/>
      <c r="I37" s="153"/>
      <c r="J37" s="3"/>
    </row>
    <row r="38" spans="1:10" x14ac:dyDescent="0.25">
      <c r="A38" s="20"/>
      <c r="B38" s="152"/>
      <c r="C38" s="152"/>
      <c r="D38" s="152"/>
      <c r="E38" s="152"/>
      <c r="F38" s="152"/>
      <c r="G38" s="152"/>
      <c r="H38" s="152"/>
      <c r="I38" s="153"/>
      <c r="J38" s="3"/>
    </row>
    <row r="39" spans="1:10" x14ac:dyDescent="0.25">
      <c r="A39" s="20"/>
      <c r="B39" s="83" t="s">
        <v>216</v>
      </c>
      <c r="C39" s="83"/>
      <c r="D39" s="83"/>
      <c r="E39" s="83"/>
      <c r="F39" s="83"/>
      <c r="G39" s="83"/>
      <c r="H39" s="83"/>
      <c r="I39" s="110"/>
      <c r="J39" s="3"/>
    </row>
    <row r="40" spans="1:10" x14ac:dyDescent="0.25">
      <c r="A40" s="20"/>
      <c r="B40" s="83" t="s">
        <v>217</v>
      </c>
      <c r="C40" s="83"/>
      <c r="D40" s="83"/>
      <c r="E40" s="83"/>
      <c r="F40" s="83"/>
      <c r="G40" s="83"/>
      <c r="H40" s="83"/>
      <c r="I40" s="110"/>
      <c r="J40" s="3"/>
    </row>
    <row r="41" spans="1:10" ht="15" customHeight="1" x14ac:dyDescent="0.25">
      <c r="A41" s="20"/>
      <c r="B41" s="83"/>
      <c r="C41" s="83"/>
      <c r="D41" s="83"/>
      <c r="E41" s="83"/>
      <c r="F41" s="83"/>
      <c r="G41" s="83"/>
      <c r="H41" s="83"/>
      <c r="I41" s="110"/>
      <c r="J41" s="3"/>
    </row>
    <row r="42" spans="1:10" ht="15" customHeight="1" x14ac:dyDescent="0.25">
      <c r="A42" s="3"/>
      <c r="B42" s="5"/>
      <c r="C42" s="5"/>
      <c r="D42" s="5"/>
      <c r="E42" s="5"/>
      <c r="F42" s="5"/>
      <c r="G42" s="5"/>
      <c r="H42" s="5"/>
      <c r="I42" s="5"/>
      <c r="J42" s="3"/>
    </row>
    <row r="43" spans="1:10" ht="15" customHeight="1" x14ac:dyDescent="0.25">
      <c r="A43" s="3"/>
      <c r="B43" s="3" t="s">
        <v>253</v>
      </c>
      <c r="C43" s="5"/>
      <c r="D43" s="5"/>
      <c r="E43" s="5"/>
      <c r="F43" s="5"/>
      <c r="G43" s="5"/>
      <c r="H43" s="5"/>
      <c r="I43" s="5"/>
      <c r="J43" s="3"/>
    </row>
    <row r="44" spans="1:10" ht="15" customHeight="1" x14ac:dyDescent="0.25">
      <c r="A44" s="3"/>
      <c r="B44" s="5"/>
      <c r="C44" s="5"/>
      <c r="D44" s="5"/>
      <c r="E44" s="5"/>
      <c r="F44" s="5"/>
      <c r="G44" s="5"/>
      <c r="H44" s="5"/>
      <c r="I44" s="5"/>
      <c r="J44" s="3"/>
    </row>
    <row r="45" spans="1:10" ht="0.75" customHeight="1" x14ac:dyDescent="0.25">
      <c r="A45" s="3"/>
      <c r="B45" s="3"/>
      <c r="C45" s="3"/>
      <c r="D45" s="3"/>
      <c r="E45" s="3"/>
      <c r="F45" s="3"/>
      <c r="G45" s="3"/>
      <c r="H45" s="3"/>
      <c r="I45" s="3"/>
      <c r="J45" s="3"/>
    </row>
    <row r="46" spans="1:10" x14ac:dyDescent="0.25"/>
    <row r="47" spans="1:10" x14ac:dyDescent="0.25"/>
    <row r="48" spans="1:10"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sheetData>
  <sheetProtection algorithmName="SHA-512" hashValue="JO5lHsW0f5unupt5OntEVHy9KL/7LrTANjfaMO9YMOqABztM7j9HCMa1mwrFowW/Dsk1vACQEa3RA1EQda7ehg==" saltValue="y55InxwmTlU/Yv/J8z1CWA==" spinCount="100000" sheet="1" selectLockedCells="1" selectUnlockedCells="1"/>
  <mergeCells count="14">
    <mergeCell ref="A5:I8"/>
    <mergeCell ref="A12:I14"/>
    <mergeCell ref="A19:G20"/>
    <mergeCell ref="A9:I9"/>
    <mergeCell ref="B27:I28"/>
    <mergeCell ref="B39:I39"/>
    <mergeCell ref="B40:I41"/>
    <mergeCell ref="A15:G16"/>
    <mergeCell ref="B26:I26"/>
    <mergeCell ref="B35:I36"/>
    <mergeCell ref="B37:I38"/>
    <mergeCell ref="B29:I30"/>
    <mergeCell ref="B31:I32"/>
    <mergeCell ref="B33:I34"/>
  </mergeCells>
  <pageMargins left="0.7" right="0.7" top="0.75" bottom="0.75" header="0.3" footer="0.3"/>
  <pageSetup scale="77" fitToWidth="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8A064-1BA7-4FAF-9353-68E40C5DF17E}">
  <sheetPr codeName="Sheet5"/>
  <dimension ref="A1:Z67"/>
  <sheetViews>
    <sheetView showGridLines="0" zoomScaleNormal="100" workbookViewId="0">
      <selection activeCell="H4" sqref="H4:I4"/>
    </sheetView>
  </sheetViews>
  <sheetFormatPr defaultColWidth="0" defaultRowHeight="15" customHeight="1" zeroHeight="1" x14ac:dyDescent="0.25"/>
  <cols>
    <col min="1" max="9" width="9.140625" style="1" customWidth="1"/>
    <col min="10" max="10" width="0.140625" style="1" customWidth="1"/>
    <col min="11" max="16384" width="9.140625" hidden="1"/>
  </cols>
  <sheetData>
    <row r="1" spans="1:26" x14ac:dyDescent="0.25">
      <c r="A1" s="4" t="s">
        <v>84</v>
      </c>
      <c r="B1" s="3"/>
      <c r="C1" s="3"/>
      <c r="D1" s="3"/>
      <c r="E1" s="3"/>
      <c r="F1" s="3"/>
      <c r="G1" s="3"/>
      <c r="H1" s="3"/>
      <c r="I1" s="3"/>
      <c r="Z1" t="s">
        <v>14</v>
      </c>
    </row>
    <row r="2" spans="1:26" x14ac:dyDescent="0.25">
      <c r="A2" s="3"/>
      <c r="B2" s="3"/>
      <c r="C2" s="3"/>
      <c r="D2" s="3"/>
      <c r="E2" s="3"/>
      <c r="F2" s="3"/>
      <c r="G2" s="3"/>
      <c r="H2" s="3"/>
      <c r="I2" s="3"/>
      <c r="Z2" t="s">
        <v>15</v>
      </c>
    </row>
    <row r="3" spans="1:26" x14ac:dyDescent="0.25">
      <c r="A3" s="4" t="s">
        <v>92</v>
      </c>
      <c r="B3" s="3"/>
      <c r="C3" s="3"/>
      <c r="D3" s="3"/>
      <c r="E3" s="3"/>
      <c r="F3" s="3"/>
      <c r="G3" s="3"/>
      <c r="H3" s="3"/>
      <c r="I3" s="3"/>
      <c r="Z3" t="s">
        <v>16</v>
      </c>
    </row>
    <row r="4" spans="1:26" x14ac:dyDescent="0.25">
      <c r="A4" s="12" t="s">
        <v>93</v>
      </c>
      <c r="B4" s="13"/>
      <c r="C4" s="13"/>
      <c r="D4" s="13"/>
      <c r="E4" s="13"/>
      <c r="F4" s="13"/>
      <c r="G4" s="14"/>
      <c r="H4" s="154"/>
      <c r="I4" s="155"/>
    </row>
    <row r="5" spans="1:26" x14ac:dyDescent="0.25">
      <c r="A5" s="12" t="s">
        <v>199</v>
      </c>
      <c r="B5" s="13"/>
      <c r="C5" s="13"/>
      <c r="D5" s="10"/>
      <c r="E5" s="13"/>
      <c r="F5" s="13"/>
      <c r="G5" s="3"/>
      <c r="H5" s="13"/>
      <c r="I5" s="61"/>
      <c r="Z5" t="s">
        <v>5</v>
      </c>
    </row>
    <row r="6" spans="1:26" x14ac:dyDescent="0.25">
      <c r="A6" s="15" t="s">
        <v>94</v>
      </c>
      <c r="B6" s="16"/>
      <c r="C6" s="16"/>
      <c r="D6" s="8"/>
      <c r="E6" s="16"/>
      <c r="F6" s="16"/>
      <c r="G6" s="16"/>
      <c r="H6" s="16"/>
      <c r="I6" s="17"/>
      <c r="Z6" t="s">
        <v>6</v>
      </c>
    </row>
    <row r="7" spans="1:26" x14ac:dyDescent="0.25">
      <c r="A7" s="18"/>
      <c r="B7" s="19"/>
      <c r="C7" s="19"/>
      <c r="D7" s="9"/>
      <c r="E7" s="19"/>
      <c r="F7" s="3"/>
      <c r="G7" s="3"/>
      <c r="H7" s="156"/>
      <c r="I7" s="157"/>
      <c r="Z7" t="s">
        <v>2</v>
      </c>
    </row>
    <row r="8" spans="1:26" x14ac:dyDescent="0.25">
      <c r="A8" s="15" t="s">
        <v>95</v>
      </c>
      <c r="B8" s="16"/>
      <c r="C8" s="16"/>
      <c r="D8" s="16"/>
      <c r="E8" s="16"/>
      <c r="F8" s="16"/>
      <c r="G8" s="16"/>
      <c r="H8" s="16"/>
      <c r="I8" s="17"/>
    </row>
    <row r="9" spans="1:26" x14ac:dyDescent="0.25">
      <c r="A9" s="20"/>
      <c r="B9" s="3" t="s">
        <v>17</v>
      </c>
      <c r="C9" s="3"/>
      <c r="D9" s="7"/>
      <c r="E9" s="3"/>
      <c r="F9" s="3"/>
      <c r="G9" s="3"/>
      <c r="H9" s="3"/>
      <c r="I9" s="21"/>
      <c r="Z9" t="str">
        <f>IF(OR(H4="",I5="",AND(Z11=FALSE,SUM(D14:G17)=0,D14=""),AND(Z11=FALSE,SUM(D33:G37)=0,D33=""),AND(Z11=FALSE,SUM(D41:G46)=0,D41="")),"Incomplete","")</f>
        <v>Incomplete</v>
      </c>
    </row>
    <row r="10" spans="1:26" x14ac:dyDescent="0.25">
      <c r="A10" s="18"/>
      <c r="B10" s="19"/>
      <c r="C10" s="19"/>
      <c r="D10" s="19"/>
      <c r="E10" s="19"/>
      <c r="F10" s="19"/>
      <c r="G10" s="22"/>
      <c r="H10" s="156"/>
      <c r="I10" s="157"/>
    </row>
    <row r="11" spans="1:26" x14ac:dyDescent="0.25">
      <c r="A11" s="3"/>
      <c r="B11" s="3"/>
      <c r="C11" s="3"/>
      <c r="D11" s="3"/>
      <c r="E11" s="3"/>
      <c r="F11" s="3"/>
      <c r="G11" s="3"/>
      <c r="H11" s="3"/>
      <c r="I11" s="3"/>
      <c r="Z11" s="11" t="b">
        <v>0</v>
      </c>
    </row>
    <row r="12" spans="1:26" x14ac:dyDescent="0.25">
      <c r="A12" s="4" t="s">
        <v>116</v>
      </c>
      <c r="B12" s="3"/>
      <c r="C12" s="3"/>
      <c r="D12" s="3"/>
      <c r="E12" s="3"/>
      <c r="F12" s="3"/>
      <c r="G12" s="3"/>
      <c r="H12" s="3"/>
      <c r="I12" s="3"/>
      <c r="Z12" s="11"/>
    </row>
    <row r="13" spans="1:26" x14ac:dyDescent="0.25">
      <c r="A13" s="24"/>
      <c r="B13" s="16"/>
      <c r="C13" s="16"/>
      <c r="D13" s="71" t="s">
        <v>20</v>
      </c>
      <c r="E13" s="71" t="s">
        <v>21</v>
      </c>
      <c r="F13" s="169" t="s">
        <v>198</v>
      </c>
      <c r="G13" s="169"/>
      <c r="H13" s="16"/>
      <c r="I13" s="17"/>
      <c r="Z13" s="1" t="s">
        <v>22</v>
      </c>
    </row>
    <row r="14" spans="1:26" x14ac:dyDescent="0.25">
      <c r="A14" s="20" t="s">
        <v>113</v>
      </c>
      <c r="B14" s="3"/>
      <c r="C14" s="3"/>
      <c r="D14" s="61"/>
      <c r="E14" s="61"/>
      <c r="F14" s="159"/>
      <c r="G14" s="159"/>
      <c r="H14" s="3"/>
      <c r="I14" s="21"/>
      <c r="Z14" s="1" t="s">
        <v>23</v>
      </c>
    </row>
    <row r="15" spans="1:26" x14ac:dyDescent="0.25">
      <c r="A15" s="109" t="s">
        <v>114</v>
      </c>
      <c r="B15" s="83"/>
      <c r="C15" s="83"/>
      <c r="D15" s="163"/>
      <c r="E15" s="163"/>
      <c r="F15" s="165"/>
      <c r="G15" s="166"/>
      <c r="H15" s="3"/>
      <c r="I15" s="21"/>
      <c r="Z15" s="1" t="s">
        <v>24</v>
      </c>
    </row>
    <row r="16" spans="1:26" x14ac:dyDescent="0.25">
      <c r="A16" s="109"/>
      <c r="B16" s="83"/>
      <c r="C16" s="83"/>
      <c r="D16" s="164"/>
      <c r="E16" s="164"/>
      <c r="F16" s="167"/>
      <c r="G16" s="168"/>
      <c r="H16" s="3"/>
      <c r="I16" s="21"/>
      <c r="Z16" s="1" t="s">
        <v>25</v>
      </c>
    </row>
    <row r="17" spans="1:26" x14ac:dyDescent="0.25">
      <c r="A17" s="18" t="s">
        <v>115</v>
      </c>
      <c r="B17" s="19"/>
      <c r="C17" s="19"/>
      <c r="D17" s="61"/>
      <c r="E17" s="61"/>
      <c r="F17" s="159"/>
      <c r="G17" s="159"/>
      <c r="H17" s="19"/>
      <c r="I17" s="22"/>
      <c r="Z17" s="1" t="s">
        <v>26</v>
      </c>
    </row>
    <row r="18" spans="1:26" x14ac:dyDescent="0.25">
      <c r="A18" s="3"/>
      <c r="B18" s="3"/>
      <c r="C18" s="3"/>
      <c r="D18" s="3"/>
      <c r="E18" s="3"/>
      <c r="F18" s="3"/>
      <c r="G18" s="3"/>
      <c r="H18" s="3"/>
      <c r="I18" s="3"/>
      <c r="Z18" s="1" t="s">
        <v>27</v>
      </c>
    </row>
    <row r="19" spans="1:26" x14ac:dyDescent="0.25">
      <c r="A19" s="4" t="s">
        <v>131</v>
      </c>
      <c r="B19" s="3"/>
      <c r="C19" s="3"/>
      <c r="D19" s="3"/>
      <c r="E19" s="3"/>
      <c r="F19" s="3"/>
      <c r="G19" s="3"/>
      <c r="H19" s="3"/>
      <c r="I19" s="3"/>
      <c r="Z19" s="1" t="s">
        <v>28</v>
      </c>
    </row>
    <row r="20" spans="1:26" x14ac:dyDescent="0.25">
      <c r="A20" s="115" t="s">
        <v>117</v>
      </c>
      <c r="B20" s="116"/>
      <c r="C20" s="116"/>
      <c r="D20" s="116"/>
      <c r="E20" s="116"/>
      <c r="F20" s="116"/>
      <c r="G20" s="116"/>
      <c r="H20" s="116"/>
      <c r="I20" s="117"/>
      <c r="Z20" s="1" t="s">
        <v>29</v>
      </c>
    </row>
    <row r="21" spans="1:26" x14ac:dyDescent="0.25">
      <c r="A21" s="118"/>
      <c r="B21" s="119"/>
      <c r="C21" s="119"/>
      <c r="D21" s="119"/>
      <c r="E21" s="119"/>
      <c r="F21" s="119"/>
      <c r="G21" s="119"/>
      <c r="H21" s="119"/>
      <c r="I21" s="120"/>
      <c r="Z21" s="1" t="s">
        <v>30</v>
      </c>
    </row>
    <row r="22" spans="1:26" x14ac:dyDescent="0.25">
      <c r="A22" s="143"/>
      <c r="B22" s="123"/>
      <c r="C22" s="123"/>
      <c r="D22" s="123"/>
      <c r="E22" s="123"/>
      <c r="F22" s="123"/>
      <c r="G22" s="123"/>
      <c r="H22" s="123"/>
      <c r="I22" s="124"/>
      <c r="Z22" s="1" t="s">
        <v>31</v>
      </c>
    </row>
    <row r="23" spans="1:26" x14ac:dyDescent="0.25">
      <c r="A23" s="20" t="s">
        <v>132</v>
      </c>
      <c r="B23" s="5"/>
      <c r="C23" s="5"/>
      <c r="D23" s="170"/>
      <c r="E23" s="171"/>
      <c r="F23" s="171"/>
      <c r="G23" s="172"/>
      <c r="H23" s="5"/>
      <c r="I23" s="66"/>
      <c r="Z23" s="1" t="s">
        <v>32</v>
      </c>
    </row>
    <row r="24" spans="1:26" x14ac:dyDescent="0.25">
      <c r="A24" s="42"/>
      <c r="B24" s="3"/>
      <c r="C24" s="3"/>
      <c r="D24" s="72" t="s">
        <v>20</v>
      </c>
      <c r="E24" s="72" t="s">
        <v>21</v>
      </c>
      <c r="F24" s="169" t="s">
        <v>198</v>
      </c>
      <c r="G24" s="169"/>
      <c r="H24" s="3"/>
      <c r="I24" s="21"/>
      <c r="Z24" s="1" t="s">
        <v>33</v>
      </c>
    </row>
    <row r="25" spans="1:26" x14ac:dyDescent="0.25">
      <c r="A25" s="20" t="s">
        <v>133</v>
      </c>
      <c r="B25" s="3"/>
      <c r="C25" s="3"/>
      <c r="D25" s="61"/>
      <c r="E25" s="61"/>
      <c r="F25" s="159"/>
      <c r="G25" s="159"/>
      <c r="H25" s="3"/>
      <c r="I25" s="21"/>
      <c r="Z25" s="1" t="s">
        <v>34</v>
      </c>
    </row>
    <row r="26" spans="1:26" x14ac:dyDescent="0.25">
      <c r="A26" s="20" t="s">
        <v>134</v>
      </c>
      <c r="B26" s="3"/>
      <c r="C26" s="3"/>
      <c r="D26" s="3"/>
      <c r="E26" s="3"/>
      <c r="F26" s="3"/>
      <c r="G26" s="3"/>
      <c r="H26" s="3"/>
      <c r="I26" s="21"/>
      <c r="Z26" s="1" t="s">
        <v>35</v>
      </c>
    </row>
    <row r="27" spans="1:26" x14ac:dyDescent="0.25">
      <c r="A27" s="18"/>
      <c r="B27" s="160"/>
      <c r="C27" s="161"/>
      <c r="D27" s="161"/>
      <c r="E27" s="161"/>
      <c r="F27" s="161"/>
      <c r="G27" s="162"/>
      <c r="H27" s="19"/>
      <c r="I27" s="22"/>
      <c r="Z27" s="1" t="s">
        <v>36</v>
      </c>
    </row>
    <row r="28" spans="1:26" x14ac:dyDescent="0.25">
      <c r="A28" s="3"/>
      <c r="B28" s="3"/>
      <c r="C28" s="3"/>
      <c r="D28" s="3"/>
      <c r="E28" s="3"/>
      <c r="F28" s="3"/>
      <c r="G28" s="3"/>
      <c r="H28" s="3"/>
      <c r="I28" s="3"/>
      <c r="Z28" s="1" t="s">
        <v>37</v>
      </c>
    </row>
    <row r="29" spans="1:26" x14ac:dyDescent="0.25">
      <c r="A29" s="4" t="s">
        <v>118</v>
      </c>
      <c r="B29" s="3"/>
      <c r="C29" s="3"/>
      <c r="D29" s="3"/>
      <c r="E29" s="3"/>
      <c r="F29" s="3"/>
      <c r="G29" s="3"/>
      <c r="H29" s="3"/>
      <c r="I29" s="3"/>
      <c r="J29" s="23"/>
      <c r="K29" s="23"/>
      <c r="L29" s="23"/>
      <c r="M29" s="23"/>
      <c r="N29" s="23"/>
      <c r="Z29" s="1" t="s">
        <v>38</v>
      </c>
    </row>
    <row r="30" spans="1:26" x14ac:dyDescent="0.25">
      <c r="A30" s="70"/>
      <c r="B30" s="16" t="s">
        <v>18</v>
      </c>
      <c r="C30" s="16"/>
      <c r="D30" s="16"/>
      <c r="E30" s="16"/>
      <c r="F30" s="16"/>
      <c r="G30" s="16"/>
      <c r="H30" s="16"/>
      <c r="I30" s="17"/>
      <c r="J30" s="25"/>
      <c r="K30" s="26"/>
      <c r="L30" s="26"/>
      <c r="M30" s="26"/>
      <c r="N30" s="26"/>
      <c r="Z30" s="1" t="s">
        <v>39</v>
      </c>
    </row>
    <row r="31" spans="1:26" x14ac:dyDescent="0.25">
      <c r="A31" s="27"/>
      <c r="B31" s="3" t="s">
        <v>19</v>
      </c>
      <c r="C31" s="3"/>
      <c r="D31" s="158"/>
      <c r="E31" s="158"/>
      <c r="F31" s="158"/>
      <c r="G31" s="158"/>
      <c r="H31" s="3"/>
      <c r="I31" s="21"/>
      <c r="J31" s="25"/>
      <c r="K31" s="26"/>
      <c r="L31" s="26"/>
      <c r="M31" s="26"/>
      <c r="N31" s="26"/>
      <c r="Z31" s="1" t="s">
        <v>40</v>
      </c>
    </row>
    <row r="32" spans="1:26" x14ac:dyDescent="0.25">
      <c r="A32" s="20"/>
      <c r="B32" s="3"/>
      <c r="C32" s="3"/>
      <c r="D32" s="72" t="s">
        <v>20</v>
      </c>
      <c r="E32" s="72" t="s">
        <v>21</v>
      </c>
      <c r="F32" s="169" t="s">
        <v>198</v>
      </c>
      <c r="G32" s="169"/>
      <c r="H32" s="4"/>
      <c r="I32" s="21"/>
      <c r="J32" s="28"/>
      <c r="K32" s="29"/>
      <c r="L32" s="30"/>
      <c r="M32" s="29"/>
      <c r="N32" s="30"/>
      <c r="Z32" s="1" t="s">
        <v>41</v>
      </c>
    </row>
    <row r="33" spans="1:26" x14ac:dyDescent="0.25">
      <c r="A33" s="20" t="s">
        <v>119</v>
      </c>
      <c r="B33" s="3"/>
      <c r="C33" s="3"/>
      <c r="D33" s="61"/>
      <c r="E33" s="61"/>
      <c r="F33" s="159"/>
      <c r="G33" s="159"/>
      <c r="H33" s="3"/>
      <c r="I33" s="21"/>
      <c r="J33" s="28"/>
      <c r="K33" s="29"/>
      <c r="L33" s="30"/>
      <c r="M33" s="29"/>
      <c r="N33" s="30"/>
      <c r="Z33" s="1" t="s">
        <v>42</v>
      </c>
    </row>
    <row r="34" spans="1:26" x14ac:dyDescent="0.25">
      <c r="A34" s="20" t="s">
        <v>120</v>
      </c>
      <c r="B34" s="3"/>
      <c r="C34" s="3"/>
      <c r="D34" s="61"/>
      <c r="E34" s="61"/>
      <c r="F34" s="159"/>
      <c r="G34" s="159"/>
      <c r="H34" s="3"/>
      <c r="I34" s="21"/>
      <c r="J34" s="28"/>
      <c r="K34" s="29"/>
      <c r="L34" s="30"/>
      <c r="M34" s="28"/>
      <c r="N34" s="30"/>
      <c r="Z34" s="1" t="s">
        <v>43</v>
      </c>
    </row>
    <row r="35" spans="1:26" x14ac:dyDescent="0.25">
      <c r="A35" s="20" t="s">
        <v>121</v>
      </c>
      <c r="B35" s="3"/>
      <c r="C35" s="3"/>
      <c r="D35" s="61"/>
      <c r="E35" s="61"/>
      <c r="F35" s="159"/>
      <c r="G35" s="159"/>
      <c r="H35" s="3"/>
      <c r="I35" s="21"/>
      <c r="J35" s="28"/>
      <c r="K35" s="28"/>
      <c r="L35" s="30"/>
      <c r="M35" s="28"/>
      <c r="N35" s="30"/>
      <c r="Z35" s="1" t="s">
        <v>44</v>
      </c>
    </row>
    <row r="36" spans="1:26" x14ac:dyDescent="0.25">
      <c r="A36" s="20" t="s">
        <v>122</v>
      </c>
      <c r="B36" s="3"/>
      <c r="C36" s="3"/>
      <c r="D36" s="61"/>
      <c r="E36" s="61"/>
      <c r="F36" s="159"/>
      <c r="G36" s="159"/>
      <c r="H36" s="3"/>
      <c r="I36" s="21"/>
      <c r="J36" s="28"/>
      <c r="K36" s="28"/>
      <c r="L36" s="30"/>
      <c r="M36" s="28"/>
      <c r="N36" s="30"/>
      <c r="Z36" s="1" t="s">
        <v>45</v>
      </c>
    </row>
    <row r="37" spans="1:26" x14ac:dyDescent="0.25">
      <c r="A37" s="18" t="s">
        <v>123</v>
      </c>
      <c r="B37" s="19"/>
      <c r="C37" s="19"/>
      <c r="D37" s="61"/>
      <c r="E37" s="61"/>
      <c r="F37" s="159"/>
      <c r="G37" s="159"/>
      <c r="H37" s="19"/>
      <c r="I37" s="22"/>
      <c r="J37" s="28"/>
      <c r="K37" s="28"/>
      <c r="L37" s="30"/>
      <c r="M37" s="28"/>
      <c r="N37" s="30"/>
      <c r="Z37" s="1" t="s">
        <v>46</v>
      </c>
    </row>
    <row r="38" spans="1:26" x14ac:dyDescent="0.25">
      <c r="A38" s="3"/>
      <c r="B38" s="3"/>
      <c r="C38" s="3"/>
      <c r="D38" s="3"/>
      <c r="E38" s="3"/>
      <c r="F38" s="3"/>
      <c r="G38" s="3"/>
      <c r="H38" s="3"/>
      <c r="I38" s="3"/>
      <c r="J38" s="23"/>
      <c r="K38" s="23"/>
      <c r="L38" s="23"/>
      <c r="M38" s="23"/>
      <c r="N38" s="23"/>
      <c r="Z38" s="1" t="s">
        <v>47</v>
      </c>
    </row>
    <row r="39" spans="1:26" x14ac:dyDescent="0.25">
      <c r="A39" s="4" t="s">
        <v>124</v>
      </c>
      <c r="B39" s="3"/>
      <c r="C39" s="3"/>
      <c r="D39" s="3"/>
      <c r="E39" s="3"/>
      <c r="F39" s="3"/>
      <c r="G39" s="3"/>
      <c r="H39" s="3"/>
      <c r="I39" s="3"/>
      <c r="J39" s="25"/>
      <c r="K39" s="26"/>
      <c r="L39" s="26"/>
      <c r="M39" s="26"/>
      <c r="N39" s="26"/>
      <c r="Z39" s="1" t="s">
        <v>48</v>
      </c>
    </row>
    <row r="40" spans="1:26" x14ac:dyDescent="0.25">
      <c r="A40" s="15"/>
      <c r="B40" s="16"/>
      <c r="C40" s="16"/>
      <c r="D40" s="71" t="s">
        <v>20</v>
      </c>
      <c r="E40" s="71" t="s">
        <v>21</v>
      </c>
      <c r="F40" s="169" t="s">
        <v>198</v>
      </c>
      <c r="G40" s="169"/>
      <c r="H40" s="31"/>
      <c r="I40" s="17"/>
      <c r="J40" s="28"/>
      <c r="K40" s="29"/>
      <c r="L40" s="30"/>
      <c r="M40" s="28"/>
      <c r="N40" s="30"/>
      <c r="Z40" s="1" t="s">
        <v>49</v>
      </c>
    </row>
    <row r="41" spans="1:26" x14ac:dyDescent="0.25">
      <c r="A41" s="20" t="s">
        <v>125</v>
      </c>
      <c r="B41" s="3"/>
      <c r="C41" s="3"/>
      <c r="D41" s="61"/>
      <c r="E41" s="61"/>
      <c r="F41" s="159"/>
      <c r="G41" s="159"/>
      <c r="H41" s="3"/>
      <c r="I41" s="21"/>
      <c r="J41" s="28"/>
      <c r="K41" s="29"/>
      <c r="L41" s="30"/>
      <c r="M41" s="29"/>
      <c r="N41" s="30"/>
      <c r="Z41" s="1" t="s">
        <v>50</v>
      </c>
    </row>
    <row r="42" spans="1:26" x14ac:dyDescent="0.25">
      <c r="A42" s="20" t="s">
        <v>126</v>
      </c>
      <c r="B42" s="3"/>
      <c r="C42" s="3"/>
      <c r="D42" s="61"/>
      <c r="E42" s="61"/>
      <c r="F42" s="159"/>
      <c r="G42" s="159"/>
      <c r="H42" s="3"/>
      <c r="I42" s="21"/>
      <c r="J42" s="28"/>
      <c r="K42" s="28"/>
      <c r="L42" s="30"/>
      <c r="M42" s="29"/>
      <c r="N42" s="30"/>
      <c r="Z42" s="1" t="s">
        <v>51</v>
      </c>
    </row>
    <row r="43" spans="1:26" x14ac:dyDescent="0.25">
      <c r="A43" s="20" t="s">
        <v>127</v>
      </c>
      <c r="B43" s="3"/>
      <c r="C43" s="3"/>
      <c r="D43" s="61"/>
      <c r="E43" s="61"/>
      <c r="F43" s="159"/>
      <c r="G43" s="159"/>
      <c r="H43" s="3"/>
      <c r="I43" s="21"/>
      <c r="J43" s="28"/>
      <c r="K43" s="28"/>
      <c r="L43" s="30"/>
      <c r="M43" s="28"/>
      <c r="N43" s="30"/>
      <c r="Z43" s="1" t="s">
        <v>52</v>
      </c>
    </row>
    <row r="44" spans="1:26" x14ac:dyDescent="0.25">
      <c r="A44" s="20" t="s">
        <v>128</v>
      </c>
      <c r="B44" s="3"/>
      <c r="C44" s="3"/>
      <c r="D44" s="61"/>
      <c r="E44" s="61"/>
      <c r="F44" s="160"/>
      <c r="G44" s="162"/>
      <c r="H44" s="3"/>
      <c r="I44" s="21"/>
      <c r="J44" s="28"/>
      <c r="K44" s="28"/>
      <c r="L44" s="30"/>
      <c r="M44" s="28"/>
      <c r="N44" s="30"/>
      <c r="Z44" s="1" t="s">
        <v>53</v>
      </c>
    </row>
    <row r="45" spans="1:26" x14ac:dyDescent="0.25">
      <c r="A45" s="20" t="s">
        <v>129</v>
      </c>
      <c r="B45" s="3"/>
      <c r="C45" s="3"/>
      <c r="D45" s="61"/>
      <c r="E45" s="61"/>
      <c r="F45" s="160"/>
      <c r="G45" s="162"/>
      <c r="H45" s="3"/>
      <c r="I45" s="21"/>
      <c r="J45" s="28"/>
      <c r="K45" s="28"/>
      <c r="L45" s="28"/>
      <c r="M45" s="28"/>
      <c r="N45" s="30"/>
      <c r="Z45" s="1" t="s">
        <v>54</v>
      </c>
    </row>
    <row r="46" spans="1:26" x14ac:dyDescent="0.25">
      <c r="A46" s="18" t="s">
        <v>130</v>
      </c>
      <c r="B46" s="19"/>
      <c r="C46" s="19"/>
      <c r="D46" s="61"/>
      <c r="E46" s="61"/>
      <c r="F46" s="159"/>
      <c r="G46" s="159"/>
      <c r="H46" s="19"/>
      <c r="I46" s="22"/>
      <c r="J46" s="23"/>
      <c r="K46" s="23"/>
      <c r="L46" s="23"/>
      <c r="M46" s="23"/>
      <c r="N46" s="23"/>
      <c r="Z46" s="1" t="s">
        <v>55</v>
      </c>
    </row>
    <row r="47" spans="1:26" hidden="1" x14ac:dyDescent="0.25">
      <c r="J47" s="25"/>
      <c r="K47" s="25"/>
      <c r="L47" s="26"/>
      <c r="M47" s="25"/>
      <c r="N47" s="26"/>
      <c r="Z47" s="1" t="s">
        <v>56</v>
      </c>
    </row>
    <row r="48" spans="1:26" hidden="1" x14ac:dyDescent="0.25">
      <c r="J48" s="28"/>
      <c r="K48" s="28"/>
      <c r="L48" s="30"/>
      <c r="M48" s="28"/>
      <c r="N48" s="30"/>
      <c r="Z48" s="1" t="s">
        <v>57</v>
      </c>
    </row>
    <row r="49" spans="4:26" hidden="1" x14ac:dyDescent="0.25">
      <c r="J49" s="28"/>
      <c r="K49" s="30"/>
      <c r="L49" s="32"/>
      <c r="M49" s="30"/>
      <c r="N49" s="32"/>
      <c r="Z49" s="1" t="s">
        <v>58</v>
      </c>
    </row>
    <row r="50" spans="4:26" hidden="1" x14ac:dyDescent="0.25">
      <c r="J50" s="28"/>
      <c r="K50" s="28"/>
      <c r="L50" s="32"/>
      <c r="M50" s="28"/>
      <c r="N50" s="32"/>
      <c r="Z50" s="1" t="s">
        <v>59</v>
      </c>
    </row>
    <row r="51" spans="4:26" hidden="1" x14ac:dyDescent="0.25">
      <c r="J51"/>
      <c r="K51" s="28"/>
      <c r="L51" s="32"/>
      <c r="M51" s="30"/>
      <c r="N51" s="32"/>
      <c r="Z51" s="1" t="s">
        <v>60</v>
      </c>
    </row>
    <row r="52" spans="4:26" hidden="1" x14ac:dyDescent="0.25">
      <c r="J52"/>
      <c r="K52" s="28"/>
      <c r="L52" s="32"/>
      <c r="M52" s="1"/>
      <c r="N52" s="32"/>
      <c r="Z52" s="1" t="s">
        <v>61</v>
      </c>
    </row>
    <row r="53" spans="4:26" hidden="1" x14ac:dyDescent="0.25">
      <c r="Z53" s="1" t="s">
        <v>62</v>
      </c>
    </row>
    <row r="54" spans="4:26" hidden="1" x14ac:dyDescent="0.25">
      <c r="Z54" s="1" t="s">
        <v>63</v>
      </c>
    </row>
    <row r="55" spans="4:26" hidden="1" x14ac:dyDescent="0.25">
      <c r="D55"/>
      <c r="Z55" s="1" t="s">
        <v>64</v>
      </c>
    </row>
    <row r="56" spans="4:26" hidden="1" x14ac:dyDescent="0.25">
      <c r="Z56" s="1" t="s">
        <v>65</v>
      </c>
    </row>
    <row r="57" spans="4:26" ht="15" hidden="1" customHeight="1" x14ac:dyDescent="0.25">
      <c r="Z57" s="1" t="s">
        <v>66</v>
      </c>
    </row>
    <row r="58" spans="4:26" ht="15" hidden="1" customHeight="1" x14ac:dyDescent="0.25">
      <c r="Z58" s="1" t="s">
        <v>67</v>
      </c>
    </row>
    <row r="59" spans="4:26" ht="15" hidden="1" customHeight="1" x14ac:dyDescent="0.25">
      <c r="Z59" s="1" t="s">
        <v>68</v>
      </c>
    </row>
    <row r="60" spans="4:26" ht="15" hidden="1" customHeight="1" x14ac:dyDescent="0.25">
      <c r="Z60" s="1" t="s">
        <v>69</v>
      </c>
    </row>
    <row r="61" spans="4:26" ht="15" hidden="1" customHeight="1" x14ac:dyDescent="0.25">
      <c r="Z61" s="1" t="s">
        <v>70</v>
      </c>
    </row>
    <row r="62" spans="4:26" ht="15" hidden="1" customHeight="1" x14ac:dyDescent="0.25">
      <c r="Z62" s="1" t="s">
        <v>71</v>
      </c>
    </row>
    <row r="63" spans="4:26" ht="15" hidden="1" customHeight="1" x14ac:dyDescent="0.25">
      <c r="Z63" s="1" t="s">
        <v>72</v>
      </c>
    </row>
    <row r="64" spans="4:26" ht="15" hidden="1" customHeight="1" x14ac:dyDescent="0.25">
      <c r="Z64" s="1" t="s">
        <v>73</v>
      </c>
    </row>
    <row r="65" spans="26:26" ht="15" hidden="1" customHeight="1" x14ac:dyDescent="0.25">
      <c r="Z65" s="1" t="s">
        <v>74</v>
      </c>
    </row>
    <row r="66" spans="26:26" ht="15" hidden="1" customHeight="1" x14ac:dyDescent="0.25">
      <c r="Z66" s="1" t="s">
        <v>75</v>
      </c>
    </row>
    <row r="67" spans="26:26" ht="15" hidden="1" customHeight="1" x14ac:dyDescent="0.25">
      <c r="Z67" s="1" t="s">
        <v>76</v>
      </c>
    </row>
  </sheetData>
  <sheetProtection algorithmName="SHA-512" hashValue="CM8rOr8s8RXsbAMrfckahZJ6POV6bHEjnb5Qhn05FTCUSGNtT2v3MeQT70HmFHfrcStWzzsvCM3tgi2Z0HhHaQ==" saltValue="XoO/i+ECW5Rk84mdvt38qg==" spinCount="100000" sheet="1" objects="1" scenarios="1" selectLockedCells="1"/>
  <mergeCells count="29">
    <mergeCell ref="F43:G43"/>
    <mergeCell ref="F44:G44"/>
    <mergeCell ref="F45:G45"/>
    <mergeCell ref="F24:G24"/>
    <mergeCell ref="F46:G46"/>
    <mergeCell ref="F41:G41"/>
    <mergeCell ref="F34:G34"/>
    <mergeCell ref="F35:G35"/>
    <mergeCell ref="F36:G36"/>
    <mergeCell ref="F37:G37"/>
    <mergeCell ref="F32:G32"/>
    <mergeCell ref="F40:G40"/>
    <mergeCell ref="F42:G42"/>
    <mergeCell ref="H4:I4"/>
    <mergeCell ref="H7:I7"/>
    <mergeCell ref="H10:I10"/>
    <mergeCell ref="D31:G31"/>
    <mergeCell ref="F33:G33"/>
    <mergeCell ref="A20:I22"/>
    <mergeCell ref="F25:G25"/>
    <mergeCell ref="B27:G27"/>
    <mergeCell ref="A15:C16"/>
    <mergeCell ref="F14:G14"/>
    <mergeCell ref="F17:G17"/>
    <mergeCell ref="D15:D16"/>
    <mergeCell ref="E15:E16"/>
    <mergeCell ref="F15:G16"/>
    <mergeCell ref="F13:G13"/>
    <mergeCell ref="D23:G23"/>
  </mergeCells>
  <conditionalFormatting sqref="A30">
    <cfRule type="expression" dxfId="14" priority="1" stopIfTrue="1">
      <formula>$D$31&lt;&gt;""</formula>
    </cfRule>
  </conditionalFormatting>
  <conditionalFormatting sqref="D14:F17">
    <cfRule type="expression" dxfId="13" priority="5" stopIfTrue="1">
      <formula>OR($D$14&lt;&gt;"",$D$15&lt;&gt;"",$D$17&lt;&gt;"",$E$14&lt;&gt;"",$E$15&lt;&gt;"",$E$17&lt;&gt;"",$F$14&lt;&gt;"",$F$15&lt;&gt;"",$F$17&lt;&gt;"")</formula>
    </cfRule>
  </conditionalFormatting>
  <conditionalFormatting sqref="D25:G25">
    <cfRule type="expression" dxfId="12" priority="2" stopIfTrue="1">
      <formula>OR($D$25&lt;&gt;"",$E$25&lt;&gt;"",$F$25&lt;&gt;"")</formula>
    </cfRule>
  </conditionalFormatting>
  <conditionalFormatting sqref="D31:G31">
    <cfRule type="expression" dxfId="11" priority="6" stopIfTrue="1">
      <formula>OR($Z$11=TRUE,$D$31&lt;&gt;"")</formula>
    </cfRule>
  </conditionalFormatting>
  <conditionalFormatting sqref="D33:G37 D41:G46 A30">
    <cfRule type="expression" dxfId="10" priority="7" stopIfTrue="1">
      <formula>$Z$11=TRUE</formula>
    </cfRule>
  </conditionalFormatting>
  <conditionalFormatting sqref="D33:G37">
    <cfRule type="expression" dxfId="9" priority="4" stopIfTrue="1">
      <formula>OR($D$33&lt;&gt;"",$D$34&lt;&gt;"",$D$35&lt;&gt;"",$D$36&lt;&gt;"",$D$37&lt;&gt;"",$E$33&lt;&gt;"",$E$34&lt;&gt;"",$E$35&lt;&gt;"",$E$36&lt;&gt;"",$E$37&lt;&gt;"",$F$33&lt;&gt;"",$F$34&lt;&gt;"",$F$35&lt;&gt;"",$F$36&lt;&gt;"",$F$37&lt;&gt;"")</formula>
    </cfRule>
  </conditionalFormatting>
  <conditionalFormatting sqref="D41:G46">
    <cfRule type="expression" dxfId="8" priority="3" stopIfTrue="1">
      <formula>OR($D$41&lt;&gt;"",$D$42&lt;&gt;"",$D$43&lt;&gt;"",$D$44&lt;&gt;"",$D$45&lt;&gt;"",$D$46&lt;&gt;"",$E$41&lt;&gt;"",$E$42&lt;&gt;"",$E$43&lt;&gt;"",$E$44&lt;&gt;"",$E$45&lt;&gt;"",$E$46&lt;&gt;"",$F$41&lt;&gt;"",$F$42&lt;&gt;"",$F$43&lt;&gt;"",$F$44&lt;&gt;"",$F$45&lt;&gt;"",$F$46&lt;&gt;"")</formula>
    </cfRule>
  </conditionalFormatting>
  <conditionalFormatting sqref="H4:I4 I5 H7:I7 H10:I10 D23:G23 B27:G27">
    <cfRule type="cellIs" dxfId="7" priority="8" stopIfTrue="1" operator="notEqual">
      <formula>""</formula>
    </cfRule>
  </conditionalFormatting>
  <dataValidations count="3">
    <dataValidation type="list" allowBlank="1" showInputMessage="1" showErrorMessage="1" sqref="I5" xr:uid="{59A65BB4-2511-4D40-B65C-9D78EA64C4A4}">
      <formula1>$Z$5:$Z$7</formula1>
    </dataValidation>
    <dataValidation type="list" allowBlank="1" showInputMessage="1" showErrorMessage="1" sqref="H4:I4" xr:uid="{5B34BA74-954D-4DDD-A7C6-4B9E22D6AE05}">
      <formula1>$Z$1:$Z$3</formula1>
    </dataValidation>
    <dataValidation type="list" allowBlank="1" showInputMessage="1" showErrorMessage="1" sqref="D23:G23" xr:uid="{0AD20FD8-6C75-4DD1-9D0C-A566D6D0D590}">
      <formula1>$Z$13:$Z$67</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161925</xdr:colOff>
                    <xdr:row>29</xdr:row>
                    <xdr:rowOff>19050</xdr:rowOff>
                  </from>
                  <to>
                    <xdr:col>0</xdr:col>
                    <xdr:colOff>381000</xdr:colOff>
                    <xdr:row>29</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1B51-A19A-4C3F-8DA0-AD2A17641282}">
  <sheetPr codeName="Sheet6"/>
  <dimension ref="A1:K39"/>
  <sheetViews>
    <sheetView topLeftCell="A16" zoomScale="120" zoomScaleNormal="120" workbookViewId="0">
      <selection activeCell="G7" sqref="G7:H7"/>
    </sheetView>
  </sheetViews>
  <sheetFormatPr defaultColWidth="0" defaultRowHeight="15" customHeight="1" zeroHeight="1" x14ac:dyDescent="0.25"/>
  <cols>
    <col min="1" max="8" width="9.140625" customWidth="1"/>
    <col min="9" max="9" width="0.28515625" customWidth="1"/>
    <col min="10" max="16384" width="9.140625" hidden="1"/>
  </cols>
  <sheetData>
    <row r="1" spans="1:11" x14ac:dyDescent="0.25">
      <c r="A1" s="4" t="s">
        <v>85</v>
      </c>
      <c r="B1" s="7"/>
      <c r="C1" s="7"/>
      <c r="D1" s="7"/>
      <c r="E1" s="7"/>
      <c r="F1" s="7"/>
      <c r="G1" s="7"/>
      <c r="H1" s="7"/>
      <c r="I1" s="7"/>
    </row>
    <row r="2" spans="1:11" x14ac:dyDescent="0.25">
      <c r="A2" s="7"/>
      <c r="B2" s="7"/>
      <c r="C2" s="7"/>
      <c r="D2" s="7"/>
      <c r="E2" s="7"/>
      <c r="F2" s="7"/>
      <c r="G2" s="7"/>
      <c r="H2" s="7"/>
      <c r="I2" s="7"/>
    </row>
    <row r="3" spans="1:11" x14ac:dyDescent="0.25">
      <c r="A3" s="83" t="s">
        <v>97</v>
      </c>
      <c r="B3" s="83"/>
      <c r="C3" s="83"/>
      <c r="D3" s="83"/>
      <c r="E3" s="83"/>
      <c r="F3" s="83"/>
      <c r="G3" s="7"/>
      <c r="H3" s="7"/>
      <c r="I3" s="7"/>
    </row>
    <row r="4" spans="1:11" x14ac:dyDescent="0.25">
      <c r="A4" s="83"/>
      <c r="B4" s="83"/>
      <c r="C4" s="83"/>
      <c r="D4" s="83"/>
      <c r="E4" s="83"/>
      <c r="F4" s="83"/>
      <c r="G4" s="173"/>
      <c r="H4" s="174"/>
      <c r="I4" s="7"/>
      <c r="K4" t="str">
        <f>IF(G4="Yes","OK","Must mark 'Yes' to Attestation Q. 1")</f>
        <v>Must mark 'Yes' to Attestation Q. 1</v>
      </c>
    </row>
    <row r="5" spans="1:11" ht="15" customHeight="1" x14ac:dyDescent="0.25">
      <c r="A5" s="83" t="s">
        <v>104</v>
      </c>
      <c r="B5" s="83"/>
      <c r="C5" s="83"/>
      <c r="D5" s="83"/>
      <c r="E5" s="83"/>
      <c r="F5" s="83"/>
      <c r="G5" s="5"/>
      <c r="H5" s="7"/>
      <c r="I5" s="7"/>
    </row>
    <row r="6" spans="1:11" x14ac:dyDescent="0.25">
      <c r="A6" s="83"/>
      <c r="B6" s="83"/>
      <c r="C6" s="83"/>
      <c r="D6" s="83"/>
      <c r="E6" s="83"/>
      <c r="F6" s="83"/>
      <c r="G6" s="5"/>
      <c r="H6" s="7"/>
      <c r="I6" s="7"/>
    </row>
    <row r="7" spans="1:11" x14ac:dyDescent="0.25">
      <c r="A7" s="83"/>
      <c r="B7" s="83"/>
      <c r="C7" s="83"/>
      <c r="D7" s="83"/>
      <c r="E7" s="83"/>
      <c r="F7" s="83"/>
      <c r="G7" s="173"/>
      <c r="H7" s="174"/>
      <c r="I7" s="7"/>
      <c r="K7" t="str">
        <f>IF(G7="Yes","OK","Must mark 'Yes' to Attestation Q. 2")</f>
        <v>Must mark 'Yes' to Attestation Q. 2</v>
      </c>
    </row>
    <row r="8" spans="1:11" ht="15" customHeight="1" x14ac:dyDescent="0.25">
      <c r="A8" s="83" t="s">
        <v>98</v>
      </c>
      <c r="B8" s="83"/>
      <c r="C8" s="83"/>
      <c r="D8" s="83"/>
      <c r="E8" s="83"/>
      <c r="F8" s="83"/>
      <c r="G8" s="5"/>
      <c r="H8" s="7"/>
      <c r="I8" s="7"/>
    </row>
    <row r="9" spans="1:11" x14ac:dyDescent="0.25">
      <c r="A9" s="83"/>
      <c r="B9" s="83"/>
      <c r="C9" s="83"/>
      <c r="D9" s="83"/>
      <c r="E9" s="83"/>
      <c r="F9" s="83"/>
      <c r="G9" s="5"/>
      <c r="H9" s="7"/>
      <c r="I9" s="7"/>
    </row>
    <row r="10" spans="1:11" x14ac:dyDescent="0.25">
      <c r="A10" s="83"/>
      <c r="B10" s="83"/>
      <c r="C10" s="83"/>
      <c r="D10" s="83"/>
      <c r="E10" s="83"/>
      <c r="F10" s="83"/>
      <c r="G10" s="173"/>
      <c r="H10" s="174"/>
      <c r="I10" s="7"/>
      <c r="K10" t="str">
        <f>IF('Tab 1 - Applicant Info'!C42="Yes",IF(G10="Yes","OK","Must mark 'Yes' to Attestation Q. 3"),IF('Tab 1 - Applicant Info'!C39="Yes","OK","See Attestation Q. 3"))</f>
        <v>See Attestation Q. 3</v>
      </c>
    </row>
    <row r="11" spans="1:11" ht="15" customHeight="1" x14ac:dyDescent="0.25">
      <c r="A11" s="83" t="s">
        <v>99</v>
      </c>
      <c r="B11" s="83"/>
      <c r="C11" s="83"/>
      <c r="D11" s="83"/>
      <c r="E11" s="83"/>
      <c r="F11" s="83"/>
      <c r="G11" s="5"/>
      <c r="H11" s="7"/>
      <c r="I11" s="7"/>
    </row>
    <row r="12" spans="1:11" ht="15" customHeight="1" x14ac:dyDescent="0.25">
      <c r="A12" s="83"/>
      <c r="B12" s="83"/>
      <c r="C12" s="83"/>
      <c r="D12" s="83"/>
      <c r="E12" s="83"/>
      <c r="F12" s="83"/>
      <c r="G12" s="173"/>
      <c r="H12" s="174"/>
      <c r="I12" s="7"/>
    </row>
    <row r="13" spans="1:11" x14ac:dyDescent="0.25">
      <c r="A13" s="83" t="s">
        <v>100</v>
      </c>
      <c r="B13" s="83"/>
      <c r="C13" s="83"/>
      <c r="D13" s="83"/>
      <c r="E13" s="83"/>
      <c r="F13" s="83"/>
      <c r="G13" s="5"/>
      <c r="H13" s="7"/>
      <c r="I13" s="7"/>
    </row>
    <row r="14" spans="1:11" x14ac:dyDescent="0.25">
      <c r="A14" s="83"/>
      <c r="B14" s="83"/>
      <c r="C14" s="83"/>
      <c r="D14" s="83"/>
      <c r="E14" s="83"/>
      <c r="F14" s="83"/>
      <c r="G14" s="173"/>
      <c r="H14" s="174"/>
      <c r="I14" s="7"/>
    </row>
    <row r="15" spans="1:11" x14ac:dyDescent="0.25">
      <c r="A15" s="83" t="s">
        <v>101</v>
      </c>
      <c r="B15" s="83"/>
      <c r="C15" s="83"/>
      <c r="D15" s="83"/>
      <c r="E15" s="83"/>
      <c r="F15" s="83"/>
      <c r="G15" s="3"/>
      <c r="H15" s="7"/>
      <c r="I15" s="7"/>
    </row>
    <row r="16" spans="1:11" x14ac:dyDescent="0.25">
      <c r="A16" s="83"/>
      <c r="B16" s="83"/>
      <c r="C16" s="83"/>
      <c r="D16" s="83"/>
      <c r="E16" s="83"/>
      <c r="F16" s="83"/>
      <c r="G16" s="173"/>
      <c r="H16" s="174"/>
      <c r="I16" s="7"/>
      <c r="K16" t="str">
        <f>IF('Tab 2 - Project Proposal'!I18="Yes",IF(G16="Yes","OK","Must mark 'Yes' to Attestation Q. 6"),"OK")</f>
        <v>OK</v>
      </c>
    </row>
    <row r="17" spans="1:11" x14ac:dyDescent="0.25">
      <c r="A17" s="83" t="s">
        <v>158</v>
      </c>
      <c r="B17" s="83"/>
      <c r="C17" s="83"/>
      <c r="D17" s="83"/>
      <c r="E17" s="83"/>
      <c r="F17" s="83"/>
      <c r="G17" s="3"/>
      <c r="H17" s="7"/>
      <c r="I17" s="7"/>
    </row>
    <row r="18" spans="1:11" x14ac:dyDescent="0.25">
      <c r="A18" s="83"/>
      <c r="B18" s="83"/>
      <c r="C18" s="83"/>
      <c r="D18" s="83"/>
      <c r="E18" s="83"/>
      <c r="F18" s="83"/>
      <c r="G18" s="173"/>
      <c r="H18" s="174"/>
      <c r="I18" s="7"/>
    </row>
    <row r="19" spans="1:11" x14ac:dyDescent="0.25">
      <c r="A19" s="7"/>
      <c r="B19" s="7"/>
      <c r="C19" s="7"/>
      <c r="D19" s="7"/>
      <c r="E19" s="7"/>
      <c r="F19" s="7"/>
      <c r="G19" s="7"/>
      <c r="H19" s="7"/>
      <c r="I19" s="7"/>
    </row>
    <row r="20" spans="1:11" x14ac:dyDescent="0.25">
      <c r="A20" s="86" t="s">
        <v>102</v>
      </c>
      <c r="B20" s="86"/>
      <c r="C20" s="86"/>
      <c r="D20" s="86"/>
      <c r="E20" s="86"/>
      <c r="F20" s="86"/>
      <c r="G20" s="86"/>
      <c r="H20" s="86"/>
      <c r="I20" s="7"/>
      <c r="K20" t="str">
        <f>IF(K4&lt;&gt;"OK",K4,IF(K7&lt;&gt;"OK",K7,IF(K10&lt;&gt;"OK",K10,IF(K16&lt;&gt;"OK",K16,"OK"))))</f>
        <v>Must mark 'Yes' to Attestation Q. 1</v>
      </c>
    </row>
    <row r="21" spans="1:11" x14ac:dyDescent="0.25">
      <c r="A21" s="86"/>
      <c r="B21" s="86"/>
      <c r="C21" s="86"/>
      <c r="D21" s="86"/>
      <c r="E21" s="86"/>
      <c r="F21" s="86"/>
      <c r="G21" s="86"/>
      <c r="H21" s="86"/>
      <c r="I21" s="7"/>
    </row>
    <row r="22" spans="1:11" x14ac:dyDescent="0.25">
      <c r="A22" s="86"/>
      <c r="B22" s="86"/>
      <c r="C22" s="86"/>
      <c r="D22" s="86"/>
      <c r="E22" s="86"/>
      <c r="F22" s="86"/>
      <c r="G22" s="86"/>
      <c r="H22" s="86"/>
      <c r="I22" s="7"/>
    </row>
    <row r="23" spans="1:11" x14ac:dyDescent="0.25">
      <c r="A23" s="86" t="s">
        <v>103</v>
      </c>
      <c r="B23" s="86"/>
      <c r="C23" s="86"/>
      <c r="D23" s="86"/>
      <c r="E23" s="86"/>
      <c r="F23" s="86"/>
      <c r="G23" s="86"/>
      <c r="H23" s="86"/>
      <c r="I23" s="7"/>
    </row>
    <row r="24" spans="1:11" x14ac:dyDescent="0.25">
      <c r="A24" s="86"/>
      <c r="B24" s="86"/>
      <c r="C24" s="86"/>
      <c r="D24" s="86"/>
      <c r="E24" s="86"/>
      <c r="F24" s="86"/>
      <c r="G24" s="86"/>
      <c r="H24" s="86"/>
      <c r="I24" s="7"/>
    </row>
    <row r="25" spans="1:11" x14ac:dyDescent="0.25">
      <c r="A25" s="5"/>
      <c r="B25" s="5"/>
      <c r="C25" s="5"/>
      <c r="D25" s="5"/>
      <c r="E25" s="5"/>
      <c r="F25" s="5"/>
      <c r="G25" s="5"/>
      <c r="H25" s="5"/>
      <c r="I25" s="7"/>
    </row>
    <row r="26" spans="1:11" x14ac:dyDescent="0.25">
      <c r="A26" s="3"/>
      <c r="B26" s="3"/>
      <c r="C26" s="3"/>
      <c r="D26" s="3"/>
      <c r="E26" s="3"/>
      <c r="F26" s="3"/>
      <c r="G26" s="3"/>
      <c r="H26" s="3"/>
      <c r="I26" s="7"/>
    </row>
    <row r="27" spans="1:11" x14ac:dyDescent="0.25">
      <c r="A27" s="175"/>
      <c r="B27" s="175"/>
      <c r="C27" s="175"/>
      <c r="D27" s="175"/>
      <c r="E27" s="1"/>
      <c r="F27" s="177"/>
      <c r="G27" s="175"/>
      <c r="H27" s="3"/>
      <c r="I27" s="7"/>
    </row>
    <row r="28" spans="1:11" x14ac:dyDescent="0.25">
      <c r="A28" s="3" t="s">
        <v>78</v>
      </c>
      <c r="B28" s="3"/>
      <c r="C28" s="3"/>
      <c r="D28" s="3"/>
      <c r="E28" s="3"/>
      <c r="F28" s="3" t="s">
        <v>79</v>
      </c>
      <c r="G28" s="3"/>
      <c r="H28" s="3"/>
      <c r="I28" s="7"/>
    </row>
    <row r="29" spans="1:11" x14ac:dyDescent="0.25">
      <c r="A29" s="3"/>
      <c r="B29" s="3"/>
      <c r="C29" s="3"/>
      <c r="D29" s="3"/>
      <c r="E29" s="3"/>
      <c r="F29" s="3"/>
      <c r="G29" s="3"/>
      <c r="H29" s="3"/>
      <c r="I29" s="7"/>
    </row>
    <row r="30" spans="1:11" x14ac:dyDescent="0.25">
      <c r="A30" s="175"/>
      <c r="B30" s="175"/>
      <c r="C30" s="175"/>
      <c r="D30" s="175"/>
      <c r="E30" s="7"/>
      <c r="F30" s="3"/>
      <c r="G30" s="3"/>
      <c r="H30" s="3"/>
      <c r="I30" s="7"/>
    </row>
    <row r="31" spans="1:11" x14ac:dyDescent="0.25">
      <c r="A31" s="3" t="s">
        <v>80</v>
      </c>
      <c r="B31" s="3"/>
      <c r="C31" s="3"/>
      <c r="D31" s="3"/>
      <c r="E31" s="3"/>
      <c r="F31" s="3"/>
      <c r="G31" s="3"/>
      <c r="H31" s="3"/>
      <c r="I31" s="7"/>
    </row>
    <row r="32" spans="1:11" x14ac:dyDescent="0.25">
      <c r="A32" s="3"/>
      <c r="B32" s="3"/>
      <c r="C32" s="3"/>
      <c r="D32" s="3"/>
      <c r="E32" s="3"/>
      <c r="F32" s="3"/>
      <c r="G32" s="3"/>
      <c r="H32" s="3"/>
      <c r="I32" s="7"/>
    </row>
    <row r="33" spans="1:9" x14ac:dyDescent="0.25">
      <c r="A33" s="3" t="s">
        <v>81</v>
      </c>
      <c r="B33" s="7"/>
      <c r="C33" s="176" t="str">
        <f>IF('Tab 1 - Applicant Info'!B11="","",'Tab 1 - Applicant Info'!B11)</f>
        <v/>
      </c>
      <c r="D33" s="176"/>
      <c r="E33" s="176"/>
      <c r="F33" s="176"/>
      <c r="G33" s="176"/>
      <c r="H33" s="176"/>
      <c r="I33" s="7"/>
    </row>
    <row r="34" spans="1:9" x14ac:dyDescent="0.25">
      <c r="A34" s="7"/>
      <c r="B34" s="7"/>
      <c r="C34" s="7"/>
      <c r="D34" s="7"/>
      <c r="E34" s="7"/>
      <c r="F34" s="7"/>
      <c r="G34" s="7"/>
      <c r="H34" s="7"/>
      <c r="I34" s="7"/>
    </row>
    <row r="35" spans="1:9" hidden="1" x14ac:dyDescent="0.25">
      <c r="A35" s="7"/>
      <c r="B35" s="7"/>
      <c r="C35" s="7"/>
      <c r="D35" s="7"/>
      <c r="E35" s="7"/>
      <c r="F35" s="7"/>
      <c r="G35" s="7"/>
      <c r="H35" s="7"/>
      <c r="I35" s="7"/>
    </row>
    <row r="36" spans="1:9" hidden="1" x14ac:dyDescent="0.25">
      <c r="A36" s="7"/>
      <c r="B36" s="7"/>
      <c r="C36" s="7"/>
      <c r="D36" s="7"/>
      <c r="E36" s="7"/>
      <c r="F36" s="7"/>
      <c r="G36" s="7"/>
      <c r="H36" s="7"/>
      <c r="I36" s="7"/>
    </row>
    <row r="37" spans="1:9" hidden="1" x14ac:dyDescent="0.25">
      <c r="A37" s="7"/>
      <c r="B37" s="7"/>
      <c r="C37" s="7"/>
      <c r="D37" s="7"/>
      <c r="E37" s="7"/>
      <c r="F37" s="7"/>
      <c r="G37" s="7"/>
      <c r="H37" s="7"/>
      <c r="I37" s="7"/>
    </row>
    <row r="38" spans="1:9" hidden="1" x14ac:dyDescent="0.25">
      <c r="A38" s="7"/>
      <c r="B38" s="7"/>
      <c r="C38" s="7"/>
      <c r="D38" s="7"/>
      <c r="E38" s="7"/>
      <c r="F38" s="7"/>
      <c r="G38" s="7"/>
      <c r="H38" s="7"/>
      <c r="I38" s="7"/>
    </row>
    <row r="39" spans="1:9" hidden="1" x14ac:dyDescent="0.25">
      <c r="A39" s="7"/>
      <c r="B39" s="7"/>
      <c r="C39" s="7"/>
      <c r="D39" s="7"/>
      <c r="E39" s="7"/>
      <c r="F39" s="7"/>
      <c r="G39" s="7"/>
      <c r="H39" s="7"/>
      <c r="I39" s="7"/>
    </row>
  </sheetData>
  <sheetProtection algorithmName="SHA-512" hashValue="6Peem3zMTWC8D1Il0aAhXPHDO1bHinsLDyIXKfOL+Hb0cEUxI6UIyXCYKmFUZMQVmHyoEPUXPZhRNX4/bxalSQ==" saltValue="yNVXmrYqUBHYJ5Um57PIQQ==" spinCount="100000" sheet="1" objects="1" scenarios="1" selectLockedCells="1"/>
  <mergeCells count="20">
    <mergeCell ref="A30:D30"/>
    <mergeCell ref="C33:H33"/>
    <mergeCell ref="A20:H22"/>
    <mergeCell ref="A23:H24"/>
    <mergeCell ref="A27:D27"/>
    <mergeCell ref="F27:G27"/>
    <mergeCell ref="G18:H18"/>
    <mergeCell ref="A17:F18"/>
    <mergeCell ref="A13:F14"/>
    <mergeCell ref="A15:F16"/>
    <mergeCell ref="G4:H4"/>
    <mergeCell ref="G7:H7"/>
    <mergeCell ref="G12:H12"/>
    <mergeCell ref="G14:H14"/>
    <mergeCell ref="G16:H16"/>
    <mergeCell ref="A5:F7"/>
    <mergeCell ref="A8:F10"/>
    <mergeCell ref="G10:H10"/>
    <mergeCell ref="A11:F12"/>
    <mergeCell ref="A3:F4"/>
  </mergeCells>
  <conditionalFormatting sqref="A27:D27">
    <cfRule type="cellIs" dxfId="6" priority="8" stopIfTrue="1" operator="notEqual">
      <formula>""</formula>
    </cfRule>
  </conditionalFormatting>
  <conditionalFormatting sqref="A30:D30">
    <cfRule type="cellIs" dxfId="5" priority="6" stopIfTrue="1" operator="notEqual">
      <formula>""</formula>
    </cfRule>
  </conditionalFormatting>
  <conditionalFormatting sqref="F27:G27">
    <cfRule type="cellIs" dxfId="4" priority="7" stopIfTrue="1" operator="notEqual">
      <formula>""</formula>
    </cfRule>
  </conditionalFormatting>
  <conditionalFormatting sqref="G4 G7 G10 G12 G14 G16">
    <cfRule type="expression" dxfId="3" priority="3" stopIfTrue="1">
      <formula>G4="No"</formula>
    </cfRule>
    <cfRule type="expression" dxfId="2" priority="4" stopIfTrue="1">
      <formula>G4&lt;&gt;""</formula>
    </cfRule>
  </conditionalFormatting>
  <conditionalFormatting sqref="G18:H18">
    <cfRule type="cellIs" dxfId="1" priority="1" stopIfTrue="1" operator="equal">
      <formula>"Yes"</formula>
    </cfRule>
    <cfRule type="cellIs" dxfId="0" priority="2" stopIfTrue="1" operator="equal">
      <formula>"No"</formula>
    </cfRule>
  </conditionalFormatting>
  <dataValidations count="4">
    <dataValidation type="list" allowBlank="1" showInputMessage="1" showErrorMessage="1" sqref="G4:H4 G7:H7 G18:H18" xr:uid="{AC767065-D2DC-452B-A091-6ED61734F28D}">
      <formula1>"Yes, No"</formula1>
    </dataValidation>
    <dataValidation type="list" allowBlank="1" showInputMessage="1" showErrorMessage="1" sqref="G10:H10" xr:uid="{B098EEFE-CD63-4242-B96A-EDA1CAFDB9D5}">
      <formula1>"Not a 501(c)(3), Yes, No"</formula1>
    </dataValidation>
    <dataValidation type="list" allowBlank="1" showInputMessage="1" showErrorMessage="1" sqref="G12:H12" xr:uid="{901F2AF9-8C3F-472F-8CBE-2A4CBC1E89A4}">
      <formula1>"Yes, No, Do not have"</formula1>
    </dataValidation>
    <dataValidation type="list" allowBlank="1" showInputMessage="1" showErrorMessage="1" sqref="G14:H14 G16:H16" xr:uid="{C18AE112-5F2D-48CC-B5AE-ABCE475D90DB}">
      <formula1>"Yes, No, Not Applicable"</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START HERE</vt:lpstr>
      <vt:lpstr>Tab 1 - Applicant Info</vt:lpstr>
      <vt:lpstr>Tab 2 - Project Proposal</vt:lpstr>
      <vt:lpstr>Tab 3 - Adjustments</vt:lpstr>
      <vt:lpstr>Tab 4 - Data</vt:lpstr>
      <vt:lpstr>Tab 5 - Attestation</vt:lpstr>
      <vt:lpstr>'START HERE'!Print_Area</vt:lpstr>
      <vt:lpstr>'Tab 1 - Applicant Info'!Print_Area</vt:lpstr>
      <vt:lpstr>'Tab 2 - Project Proposal'!Print_Area</vt:lpstr>
      <vt:lpstr>'Tab 3 - Adjustments'!Print_Area</vt:lpstr>
      <vt:lpstr>'Tab 4 - Data'!Print_Area</vt:lpstr>
      <vt:lpstr>'Tab 5 - Attestation'!Print_Area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 Curtis</dc:creator>
  <cp:lastModifiedBy>Hoskins, Laryssa</cp:lastModifiedBy>
  <cp:lastPrinted>2024-05-29T12:33:59Z</cp:lastPrinted>
  <dcterms:created xsi:type="dcterms:W3CDTF">2018-11-02T19:28:52Z</dcterms:created>
  <dcterms:modified xsi:type="dcterms:W3CDTF">2025-12-19T20:38:07Z</dcterms:modified>
</cp:coreProperties>
</file>